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defaultThemeVersion="124226"/>
  <bookViews>
    <workbookView xWindow="240" yWindow="105" windowWidth="14805" windowHeight="8010"/>
  </bookViews>
  <sheets>
    <sheet name="НАЧАЛО" sheetId="5" r:id="rId1"/>
    <sheet name="Тест 1" sheetId="1" r:id="rId2"/>
    <sheet name="Тест 2" sheetId="2" r:id="rId3"/>
    <sheet name="Оценка теста 2" sheetId="4" r:id="rId4"/>
    <sheet name="Тест 3" sheetId="6" r:id="rId5"/>
    <sheet name="Оценка Теста 3" sheetId="7" r:id="rId6"/>
  </sheets>
  <calcPr calcId="145621"/>
</workbook>
</file>

<file path=xl/calcChain.xml><?xml version="1.0" encoding="utf-8"?>
<calcChain xmlns="http://schemas.openxmlformats.org/spreadsheetml/2006/main">
  <c r="C5" i="7" l="1"/>
  <c r="D5" i="7" s="1"/>
  <c r="C6" i="7"/>
  <c r="D6" i="7" s="1"/>
  <c r="C7" i="7"/>
  <c r="D7" i="7" s="1"/>
  <c r="C8" i="7"/>
  <c r="D8" i="7" s="1"/>
  <c r="C9" i="7"/>
  <c r="D9" i="7" s="1"/>
  <c r="C10" i="7"/>
  <c r="D10" i="7" s="1"/>
  <c r="C11" i="7"/>
  <c r="D11" i="7" s="1"/>
  <c r="C12" i="7"/>
  <c r="D12" i="7" s="1"/>
  <c r="C13" i="7"/>
  <c r="D13" i="7" s="1"/>
  <c r="C4" i="7"/>
  <c r="D4" i="7" s="1"/>
  <c r="C7" i="4"/>
  <c r="D7" i="4" s="1"/>
  <c r="C8" i="4"/>
  <c r="D8" i="4" s="1"/>
  <c r="C9" i="4"/>
  <c r="D9" i="4" s="1"/>
  <c r="C10" i="4"/>
  <c r="D10" i="4" s="1"/>
  <c r="C11" i="4"/>
  <c r="D11" i="4" s="1"/>
  <c r="C12" i="4"/>
  <c r="D12" i="4" s="1"/>
  <c r="C13" i="4"/>
  <c r="D13" i="4" s="1"/>
  <c r="C14" i="4"/>
  <c r="D14" i="4" s="1"/>
  <c r="C15" i="4"/>
  <c r="D15" i="4" s="1"/>
  <c r="C6" i="4"/>
  <c r="D6" i="4" s="1"/>
  <c r="C15" i="7" l="1"/>
  <c r="C17" i="7" s="1"/>
  <c r="D20" i="5" s="1"/>
  <c r="C16" i="7"/>
  <c r="C18" i="4"/>
  <c r="C17" i="4"/>
  <c r="C19" i="4" s="1"/>
  <c r="D19" i="5" s="1"/>
  <c r="H30" i="1"/>
  <c r="H28" i="1"/>
  <c r="H26" i="1"/>
  <c r="H24" i="1"/>
  <c r="H22" i="1"/>
  <c r="H20" i="1"/>
  <c r="H16" i="1"/>
  <c r="H18" i="1"/>
  <c r="H14" i="1"/>
  <c r="H12" i="1"/>
  <c r="H10" i="1"/>
  <c r="H8" i="1"/>
  <c r="H6" i="1"/>
  <c r="I33" i="1" s="1"/>
  <c r="K18" i="1"/>
  <c r="K16" i="1"/>
  <c r="K14" i="1"/>
  <c r="K12" i="1"/>
  <c r="K10" i="1"/>
  <c r="K8" i="1"/>
  <c r="K6" i="1"/>
  <c r="I32" i="1" l="1"/>
  <c r="I34" i="1" s="1"/>
  <c r="D18" i="5" s="1"/>
  <c r="E22" i="5" s="1"/>
</calcChain>
</file>

<file path=xl/comments1.xml><?xml version="1.0" encoding="utf-8"?>
<comments xmlns="http://schemas.openxmlformats.org/spreadsheetml/2006/main">
  <authors>
    <author>Автор</author>
  </authors>
  <commentList>
    <comment ref="C11" authorId="0">
      <text>
        <r>
          <rPr>
            <b/>
            <sz val="9"/>
            <color indexed="81"/>
            <rFont val="Tahoma"/>
            <family val="2"/>
            <charset val="204"/>
          </rPr>
          <t>ПРИМЕЧАНИЕ!!!</t>
        </r>
        <r>
          <rPr>
            <sz val="9"/>
            <color indexed="81"/>
            <rFont val="Tahoma"/>
            <family val="2"/>
            <charset val="204"/>
          </rPr>
          <t xml:space="preserve">
</t>
        </r>
      </text>
    </comment>
  </commentList>
</comments>
</file>

<file path=xl/comments2.xml><?xml version="1.0" encoding="utf-8"?>
<comments xmlns="http://schemas.openxmlformats.org/spreadsheetml/2006/main">
  <authors>
    <author>Автор</author>
  </authors>
  <commentList>
    <comment ref="A4" authorId="0">
      <text>
        <r>
          <rPr>
            <b/>
            <sz val="18"/>
            <color indexed="81"/>
            <rFont val="Tahoma"/>
            <family val="2"/>
            <charset val="204"/>
          </rPr>
          <t xml:space="preserve">После заполнения всех ответов, результат отобразится на Листе "Оценка теста 2". </t>
        </r>
        <r>
          <rPr>
            <sz val="18"/>
            <color indexed="81"/>
            <rFont val="Tahoma"/>
            <family val="2"/>
            <charset val="204"/>
          </rPr>
          <t xml:space="preserve">
</t>
        </r>
      </text>
    </comment>
    <comment ref="C6" authorId="0">
      <text>
        <r>
          <rPr>
            <b/>
            <sz val="9"/>
            <color indexed="81"/>
            <rFont val="Tahoma"/>
            <family val="2"/>
            <charset val="204"/>
          </rPr>
          <t xml:space="preserve">Выделите ячейку в столбце Answer напротив задания, справа появится кнопка для выбора ответа из списка. Выберите ответ. </t>
        </r>
      </text>
    </comment>
  </commentList>
</comments>
</file>

<file path=xl/comments3.xml><?xml version="1.0" encoding="utf-8"?>
<comments xmlns="http://schemas.openxmlformats.org/spreadsheetml/2006/main">
  <authors>
    <author>Автор</author>
  </authors>
  <commentList>
    <comment ref="A3" authorId="0">
      <text>
        <r>
          <rPr>
            <b/>
            <sz val="18"/>
            <color indexed="81"/>
            <rFont val="Tahoma"/>
            <family val="2"/>
            <charset val="204"/>
          </rPr>
          <t xml:space="preserve">После заполнения всех ответов, результат отобразится на Листе "Оценка теста 3". </t>
        </r>
        <r>
          <rPr>
            <sz val="18"/>
            <color indexed="81"/>
            <rFont val="Tahoma"/>
            <family val="2"/>
            <charset val="204"/>
          </rPr>
          <t xml:space="preserve">
</t>
        </r>
      </text>
    </comment>
    <comment ref="C14" authorId="0">
      <text>
        <r>
          <rPr>
            <b/>
            <sz val="9"/>
            <color indexed="81"/>
            <rFont val="Tahoma"/>
            <family val="2"/>
            <charset val="204"/>
          </rPr>
          <t>употребите наиболее частый вариант использования</t>
        </r>
        <r>
          <rPr>
            <sz val="9"/>
            <color indexed="81"/>
            <rFont val="Tahoma"/>
            <family val="2"/>
            <charset val="204"/>
          </rPr>
          <t xml:space="preserve">
</t>
        </r>
      </text>
    </comment>
  </commentList>
</comments>
</file>

<file path=xl/sharedStrings.xml><?xml version="1.0" encoding="utf-8"?>
<sst xmlns="http://schemas.openxmlformats.org/spreadsheetml/2006/main" count="102" uniqueCount="68">
  <si>
    <t>Тест №1. Грамматика и лексика.</t>
  </si>
  <si>
    <t>Задание:</t>
  </si>
  <si>
    <t>Подсказка!</t>
  </si>
  <si>
    <t>Ответ:</t>
  </si>
  <si>
    <r>
      <rPr>
        <b/>
        <sz val="11"/>
        <color theme="1"/>
        <rFont val="Calibri"/>
        <family val="2"/>
        <charset val="204"/>
        <scheme val="minor"/>
      </rPr>
      <t>B5.</t>
    </r>
    <r>
      <rPr>
        <sz val="11"/>
        <color theme="1"/>
        <rFont val="Calibri"/>
        <family val="2"/>
        <scheme val="minor"/>
      </rPr>
      <t xml:space="preserve"> In 1947, Samuelson </t>
    </r>
    <r>
      <rPr>
        <b/>
        <u/>
        <sz val="11"/>
        <color theme="1"/>
        <rFont val="Calibri"/>
        <family val="2"/>
        <charset val="204"/>
        <scheme val="minor"/>
      </rPr>
      <t>WRITE</t>
    </r>
    <r>
      <rPr>
        <sz val="11"/>
        <color theme="1"/>
        <rFont val="Calibri"/>
        <family val="2"/>
        <scheme val="minor"/>
      </rPr>
      <t xml:space="preserve"> "Foundations of Economic Analysis" in which he used the language of mathematics to explain the world of economics. </t>
    </r>
  </si>
  <si>
    <r>
      <rPr>
        <b/>
        <sz val="11"/>
        <color theme="1"/>
        <rFont val="Calibri"/>
        <family val="2"/>
        <charset val="204"/>
        <scheme val="minor"/>
      </rPr>
      <t>B6.</t>
    </r>
    <r>
      <rPr>
        <sz val="11"/>
        <color theme="1"/>
        <rFont val="Calibri"/>
        <family val="2"/>
        <scheme val="minor"/>
      </rPr>
      <t xml:space="preserve"> In 1948 he published "Economics" which is considered to be the</t>
    </r>
    <r>
      <rPr>
        <b/>
        <sz val="11"/>
        <color theme="1"/>
        <rFont val="Calibri"/>
        <family val="2"/>
        <charset val="204"/>
        <scheme val="minor"/>
      </rPr>
      <t xml:space="preserve"> </t>
    </r>
    <r>
      <rPr>
        <b/>
        <u/>
        <sz val="11"/>
        <color theme="1"/>
        <rFont val="Calibri"/>
        <family val="2"/>
        <charset val="204"/>
        <scheme val="minor"/>
      </rPr>
      <t>IMPORTANT</t>
    </r>
    <r>
      <rPr>
        <sz val="11"/>
        <color theme="1"/>
        <rFont val="Calibri"/>
        <family val="2"/>
        <scheme val="minor"/>
      </rPr>
      <t xml:space="preserve"> economics text of our time. </t>
    </r>
  </si>
  <si>
    <r>
      <rPr>
        <b/>
        <sz val="11"/>
        <color theme="1"/>
        <rFont val="Calibri"/>
        <family val="2"/>
        <charset val="204"/>
        <scheme val="minor"/>
      </rPr>
      <t>B7.</t>
    </r>
    <r>
      <rPr>
        <sz val="11"/>
        <color theme="1"/>
        <rFont val="Calibri"/>
        <family val="2"/>
        <scheme val="minor"/>
      </rPr>
      <t xml:space="preserve"> Samuelson </t>
    </r>
    <r>
      <rPr>
        <b/>
        <u/>
        <sz val="11"/>
        <color theme="1"/>
        <rFont val="Calibri"/>
        <family val="2"/>
        <charset val="204"/>
        <scheme val="minor"/>
      </rPr>
      <t>GIVE</t>
    </r>
    <r>
      <rPr>
        <sz val="11"/>
        <color theme="1"/>
        <rFont val="Calibri"/>
        <family val="2"/>
        <scheme val="minor"/>
      </rPr>
      <t xml:space="preserve"> the 1970 Nobel Prize in Economics for doing "more than any other  contemporary economist to raise the level of scientific analysis in economic theory".</t>
    </r>
  </si>
  <si>
    <r>
      <rPr>
        <b/>
        <sz val="11"/>
        <color theme="1"/>
        <rFont val="Calibri"/>
        <family val="2"/>
        <charset val="204"/>
        <scheme val="minor"/>
      </rPr>
      <t xml:space="preserve">B8. </t>
    </r>
    <r>
      <rPr>
        <sz val="11"/>
        <color theme="1"/>
        <rFont val="Calibri"/>
        <family val="2"/>
        <scheme val="minor"/>
      </rPr>
      <t xml:space="preserve">Samuelson says that he finds the </t>
    </r>
    <r>
      <rPr>
        <b/>
        <u/>
        <sz val="11"/>
        <color theme="1"/>
        <rFont val="Calibri"/>
        <family val="2"/>
        <charset val="204"/>
        <scheme val="minor"/>
      </rPr>
      <t>GREAT</t>
    </r>
    <r>
      <rPr>
        <sz val="11"/>
        <color theme="1"/>
        <rFont val="Calibri"/>
        <family val="2"/>
        <scheme val="minor"/>
      </rPr>
      <t xml:space="preserve"> pleasure in solving problems of economics and it is the mathematical work. </t>
    </r>
  </si>
  <si>
    <r>
      <rPr>
        <b/>
        <sz val="11"/>
        <color theme="1"/>
        <rFont val="Calibri"/>
        <family val="2"/>
        <charset val="204"/>
        <scheme val="minor"/>
      </rPr>
      <t>B9</t>
    </r>
    <r>
      <rPr>
        <sz val="11"/>
        <color theme="1"/>
        <rFont val="Calibri"/>
        <family val="2"/>
        <scheme val="minor"/>
      </rPr>
      <t xml:space="preserve">. But while he </t>
    </r>
    <r>
      <rPr>
        <b/>
        <u/>
        <sz val="11"/>
        <color theme="1"/>
        <rFont val="Calibri"/>
        <family val="2"/>
        <charset val="204"/>
        <scheme val="minor"/>
      </rPr>
      <t>DO</t>
    </r>
    <r>
      <rPr>
        <sz val="11"/>
        <color theme="1"/>
        <rFont val="Calibri"/>
        <family val="2"/>
        <scheme val="minor"/>
      </rPr>
      <t xml:space="preserve"> it, he thinks about the real-world problems. </t>
    </r>
  </si>
  <si>
    <r>
      <rPr>
        <b/>
        <sz val="11"/>
        <color theme="1"/>
        <rFont val="Calibri"/>
        <family val="2"/>
        <charset val="204"/>
        <scheme val="minor"/>
      </rPr>
      <t>B11</t>
    </r>
    <r>
      <rPr>
        <sz val="11"/>
        <color theme="1"/>
        <rFont val="Calibri"/>
        <family val="2"/>
        <scheme val="minor"/>
      </rPr>
      <t>. Many years ago, there was a King who spent all his time and money on dressing up. He loved riding round in his</t>
    </r>
    <r>
      <rPr>
        <b/>
        <u/>
        <sz val="11"/>
        <color theme="1"/>
        <rFont val="Calibri"/>
        <family val="2"/>
        <charset val="204"/>
        <scheme val="minor"/>
      </rPr>
      <t xml:space="preserve"> EXPENSE</t>
    </r>
    <r>
      <rPr>
        <sz val="11"/>
        <color theme="1"/>
        <rFont val="Calibri"/>
        <family val="2"/>
        <scheme val="minor"/>
      </rPr>
      <t xml:space="preserve"> garments so that everybody could see him. </t>
    </r>
  </si>
  <si>
    <r>
      <rPr>
        <b/>
        <sz val="11"/>
        <color theme="1"/>
        <rFont val="Calibri"/>
        <family val="2"/>
        <charset val="204"/>
        <scheme val="minor"/>
      </rPr>
      <t>B12.</t>
    </r>
    <r>
      <rPr>
        <sz val="11"/>
        <color theme="1"/>
        <rFont val="Calibri"/>
        <family val="2"/>
        <scheme val="minor"/>
      </rPr>
      <t xml:space="preserve"> His wardrobes contained clothes of </t>
    </r>
    <r>
      <rPr>
        <b/>
        <u/>
        <sz val="11"/>
        <color theme="1"/>
        <rFont val="Calibri"/>
        <family val="2"/>
        <charset val="204"/>
        <scheme val="minor"/>
      </rPr>
      <t>DIFFER</t>
    </r>
    <r>
      <rPr>
        <sz val="11"/>
        <color theme="1"/>
        <rFont val="Calibri"/>
        <family val="2"/>
        <scheme val="minor"/>
      </rPr>
      <t xml:space="preserve"> patterns and designs. </t>
    </r>
  </si>
  <si>
    <r>
      <rPr>
        <b/>
        <sz val="11"/>
        <color theme="1"/>
        <rFont val="Calibri"/>
        <family val="2"/>
        <charset val="204"/>
        <scheme val="minor"/>
      </rPr>
      <t xml:space="preserve">B15. </t>
    </r>
    <r>
      <rPr>
        <sz val="11"/>
        <color theme="1"/>
        <rFont val="Calibri"/>
        <family val="2"/>
        <scheme val="minor"/>
      </rPr>
      <t xml:space="preserve">The two men were given gold and silver thread and two </t>
    </r>
    <r>
      <rPr>
        <b/>
        <u/>
        <sz val="11"/>
        <color theme="1"/>
        <rFont val="Calibri"/>
        <family val="2"/>
        <charset val="204"/>
        <scheme val="minor"/>
      </rPr>
      <t>WONDER</t>
    </r>
    <r>
      <rPr>
        <sz val="11"/>
        <color theme="1"/>
        <rFont val="Calibri"/>
        <family val="2"/>
        <scheme val="minor"/>
      </rPr>
      <t xml:space="preserve"> weaving machines and they started to work. </t>
    </r>
  </si>
  <si>
    <r>
      <rPr>
        <b/>
        <sz val="11"/>
        <color theme="1"/>
        <rFont val="Calibri"/>
        <family val="2"/>
        <charset val="204"/>
        <scheme val="minor"/>
      </rPr>
      <t xml:space="preserve">B16. </t>
    </r>
    <r>
      <rPr>
        <sz val="11"/>
        <color theme="1"/>
        <rFont val="Calibri"/>
        <family val="2"/>
        <scheme val="minor"/>
      </rPr>
      <t xml:space="preserve">After several weeks the King decided to send an old and honest minister, who was </t>
    </r>
    <r>
      <rPr>
        <b/>
        <u/>
        <sz val="11"/>
        <color theme="1"/>
        <rFont val="Calibri"/>
        <family val="2"/>
        <charset val="204"/>
        <scheme val="minor"/>
      </rPr>
      <t>CERTAIN</t>
    </r>
    <r>
      <rPr>
        <sz val="11"/>
        <color theme="1"/>
        <rFont val="Calibri"/>
        <family val="2"/>
        <scheme val="minor"/>
      </rPr>
      <t xml:space="preserve"> clever and good at his job, to visit the two men. Can you guess what he saw?</t>
    </r>
  </si>
  <si>
    <t>Тренировочные задания по подготовке к ЕГЭ.</t>
  </si>
  <si>
    <r>
      <rPr>
        <b/>
        <sz val="11"/>
        <color theme="1"/>
        <rFont val="Calibri"/>
        <family val="2"/>
        <charset val="204"/>
        <scheme val="minor"/>
      </rPr>
      <t>B4</t>
    </r>
    <r>
      <rPr>
        <sz val="11"/>
        <color theme="1"/>
        <rFont val="Calibri"/>
        <family val="2"/>
        <scheme val="minor"/>
      </rPr>
      <t xml:space="preserve">. Paul Samuelson was born on May 15, 1915, in Gary, Indiana. He </t>
    </r>
    <r>
      <rPr>
        <b/>
        <u/>
        <sz val="11"/>
        <color theme="1"/>
        <rFont val="Calibri"/>
        <family val="2"/>
        <charset val="204"/>
        <scheme val="minor"/>
      </rPr>
      <t>EDUCATE</t>
    </r>
    <r>
      <rPr>
        <sz val="11"/>
        <color theme="1"/>
        <rFont val="Calibri"/>
        <family val="2"/>
        <scheme val="minor"/>
      </rPr>
      <t xml:space="preserve"> at the University of Chicago in Illinois and at Harvard University. </t>
    </r>
  </si>
  <si>
    <r>
      <rPr>
        <b/>
        <sz val="11"/>
        <color theme="1"/>
        <rFont val="Calibri"/>
        <family val="2"/>
        <charset val="204"/>
        <scheme val="minor"/>
      </rPr>
      <t>B10</t>
    </r>
    <r>
      <rPr>
        <sz val="11"/>
        <color theme="1"/>
        <rFont val="Calibri"/>
        <family val="2"/>
        <scheme val="minor"/>
      </rPr>
      <t>. Samuelson's life work has been to use economics in the service of humanity. He</t>
    </r>
    <r>
      <rPr>
        <b/>
        <u/>
        <sz val="11"/>
        <color theme="1"/>
        <rFont val="Calibri"/>
        <family val="2"/>
        <charset val="204"/>
        <scheme val="minor"/>
      </rPr>
      <t xml:space="preserve"> DO</t>
    </r>
    <r>
      <rPr>
        <sz val="11"/>
        <color theme="1"/>
        <rFont val="Calibri"/>
        <family val="2"/>
        <scheme val="minor"/>
      </rPr>
      <t xml:space="preserve"> more than anyone of his time to influence government policy at the highest level. </t>
    </r>
  </si>
  <si>
    <r>
      <rPr>
        <b/>
        <sz val="11"/>
        <color theme="1"/>
        <rFont val="Calibri"/>
        <family val="2"/>
        <charset val="204"/>
        <scheme val="minor"/>
      </rPr>
      <t>B13</t>
    </r>
    <r>
      <rPr>
        <sz val="11"/>
        <color theme="1"/>
        <rFont val="Calibri"/>
        <family val="2"/>
        <scheme val="minor"/>
      </rPr>
      <t xml:space="preserve">. One day two </t>
    </r>
    <r>
      <rPr>
        <b/>
        <u/>
        <sz val="11"/>
        <color theme="1"/>
        <rFont val="Calibri"/>
        <family val="2"/>
        <charset val="204"/>
        <scheme val="minor"/>
      </rPr>
      <t>HONEST</t>
    </r>
    <r>
      <rPr>
        <sz val="11"/>
        <color theme="1"/>
        <rFont val="Calibri"/>
        <family val="2"/>
        <scheme val="minor"/>
      </rPr>
      <t xml:space="preserve"> men appeared at the palace and said they could make beautiful clothes which had magical properties. </t>
    </r>
  </si>
  <si>
    <r>
      <rPr>
        <b/>
        <sz val="11"/>
        <color theme="1"/>
        <rFont val="Calibri"/>
        <family val="2"/>
        <charset val="204"/>
        <scheme val="minor"/>
      </rPr>
      <t>B14.</t>
    </r>
    <r>
      <rPr>
        <sz val="11"/>
        <color theme="1"/>
        <rFont val="Calibri"/>
        <family val="2"/>
        <scheme val="minor"/>
      </rPr>
      <t xml:space="preserve"> Only clever people would be able to see them - but they would be </t>
    </r>
    <r>
      <rPr>
        <b/>
        <u/>
        <sz val="11"/>
        <color theme="1"/>
        <rFont val="Calibri"/>
        <family val="2"/>
        <charset val="204"/>
        <scheme val="minor"/>
      </rPr>
      <t>VISIBLE</t>
    </r>
    <r>
      <rPr>
        <sz val="11"/>
        <color theme="1"/>
        <rFont val="Calibri"/>
        <family val="2"/>
        <scheme val="minor"/>
      </rPr>
      <t xml:space="preserve"> to any one who was stupid or not good at their job. The King thought this was an excellent opportunity to find out who was wise and who was foolish in his kingdom. </t>
    </r>
  </si>
  <si>
    <r>
      <t xml:space="preserve"> Преобразуйте слова, напечатанные заглавными буквами, впишите преобразованное слово</t>
    </r>
    <r>
      <rPr>
        <b/>
        <sz val="10"/>
        <color rgb="FFFF0000"/>
        <rFont val="Calibri"/>
        <family val="2"/>
        <charset val="204"/>
        <scheme val="minor"/>
      </rPr>
      <t>(!без пробела!)</t>
    </r>
    <r>
      <rPr>
        <b/>
        <sz val="10"/>
        <color theme="3" tint="-0.499984740745262"/>
        <rFont val="Calibri"/>
        <family val="2"/>
        <charset val="204"/>
        <scheme val="minor"/>
      </rPr>
      <t xml:space="preserve"> в желтую ячейку. Если возникли трудности при выполнении заданий B4-B10, воспользуйтесь подсказкой, запишите в оранжевую ячейку цифру 1. </t>
    </r>
  </si>
  <si>
    <t>Оценка:</t>
  </si>
  <si>
    <t xml:space="preserve">Количество верных ответов: </t>
  </si>
  <si>
    <t xml:space="preserve">Количество неверных ответов: </t>
  </si>
  <si>
    <t xml:space="preserve">Задание: </t>
  </si>
  <si>
    <t xml:space="preserve">Выберите правильный вариант из предложенных. </t>
  </si>
  <si>
    <t>Task №</t>
  </si>
  <si>
    <t>Answer</t>
  </si>
  <si>
    <t>Task</t>
  </si>
  <si>
    <t xml:space="preserve">I'll have to do another  -------- of the material. </t>
  </si>
  <si>
    <t xml:space="preserve">Hobbies ----- our outlook and help us to relax. </t>
  </si>
  <si>
    <t xml:space="preserve">Seven o'clock on Saturday is a very ---- time for an appointment. </t>
  </si>
  <si>
    <t xml:space="preserve">Last night Joe was arrested on --- of robbery. </t>
  </si>
  <si>
    <t xml:space="preserve">I send you --- from all of us. </t>
  </si>
  <si>
    <t xml:space="preserve">I feel hot in this suit and tie. I'm going to ---my collar. </t>
  </si>
  <si>
    <t xml:space="preserve">This car is very ---. It needs little petrol. </t>
  </si>
  <si>
    <t xml:space="preserve">He --- his steps when he was the train approaching the station. </t>
  </si>
  <si>
    <t>?--- expressions are not usually used by educated people.</t>
  </si>
  <si>
    <t>ANSWER</t>
  </si>
  <si>
    <t>RESULT</t>
  </si>
  <si>
    <t>Количество правильных ответов:</t>
  </si>
  <si>
    <t>Количество неправильных ответов:</t>
  </si>
  <si>
    <t xml:space="preserve">Тест №2 Словообразование. </t>
  </si>
  <si>
    <t xml:space="preserve">Тест №3 Словоупотребление. </t>
  </si>
  <si>
    <t>The disease is highly -------- so he's in an isolation ward now.</t>
  </si>
  <si>
    <t xml:space="preserve">I'm glad we were able to ---an agreement. </t>
  </si>
  <si>
    <t xml:space="preserve">We were happy to go on a boat trip --- the weather wasn't so good. </t>
  </si>
  <si>
    <t xml:space="preserve">This university is known for --- good specialists in business and management. </t>
  </si>
  <si>
    <t xml:space="preserve">The jury --- five candidates out of twenty for the final stage of the competition. </t>
  </si>
  <si>
    <t>Why don't you --- to your parents about it?</t>
  </si>
  <si>
    <t>Please --- me to your uncle when you see him, will you?</t>
  </si>
  <si>
    <t>Remember to turn the light off to --- the energy.</t>
  </si>
  <si>
    <t xml:space="preserve">He'll do everything in his --- to improve the situation. </t>
  </si>
  <si>
    <t xml:space="preserve">Joint efforts have to be --- to keep environment clean. </t>
  </si>
  <si>
    <t>I'd like to --- that the project under discussion has a well designed business plan.</t>
  </si>
  <si>
    <t>Result</t>
  </si>
  <si>
    <t>ВАМ ПРЕДЛАГАЕТСЯ ПРОЙТИ 3 ТЕСТА: №1. Тест на знание грамматики.                           №2. Словообразование.                            №3. Словоупотребление.</t>
  </si>
  <si>
    <t>Инструкция:</t>
  </si>
  <si>
    <t>Номеру теста соответствует название листа.</t>
  </si>
  <si>
    <t>Внимательно прочитайте задания к тестам.</t>
  </si>
  <si>
    <t>Обратите внимание на ПРИМЕЧАНИЯ (ячейки с Примечанием имеют красный уголок в правом верхнем углу).</t>
  </si>
  <si>
    <t>Результаты прохождения  тестов №2 и №3 Вы найдёте на Листах с названиями "Оценка теста 2" и "Оценка теста №3" соответственно.</t>
  </si>
  <si>
    <t>РЕЗУЛЬТАТЫ</t>
  </si>
  <si>
    <t>Тест №1</t>
  </si>
  <si>
    <t>Тест №2</t>
  </si>
  <si>
    <t>Тест №3</t>
  </si>
  <si>
    <t>оценка</t>
  </si>
  <si>
    <t>ИТОГОВАЯ ОЦЕНКА:</t>
  </si>
  <si>
    <r>
      <t xml:space="preserve">После выполнения всех тестов перейдите на страницу "НАЧАЛО". Ваши оценки за все тесты и итоговую оценку Вы найдете в таблице </t>
    </r>
    <r>
      <rPr>
        <b/>
        <sz val="11"/>
        <rFont val="Calibri"/>
        <family val="2"/>
        <charset val="204"/>
        <scheme val="minor"/>
      </rPr>
      <t>"РЕЗУЛЬТАТЫ</t>
    </r>
    <r>
      <rPr>
        <b/>
        <sz val="11"/>
        <color theme="1"/>
        <rFont val="Calibri"/>
        <family val="2"/>
        <charset val="204"/>
        <scheme val="minor"/>
      </rPr>
      <t>".</t>
    </r>
  </si>
  <si>
    <t xml:space="preserve">Если итоговая оценка - дробное число, она округляется.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</si>
</sst>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b/>
      <sz val="11"/>
      <name val="Calibri"/>
      <family val="2"/>
      <charset val="204"/>
      <scheme val="minor"/>
    </font>
    <font>
      <b/>
      <u/>
      <sz val="11"/>
      <color theme="3" tint="-0.499984740745262"/>
      <name val="Calibri"/>
      <family val="2"/>
      <charset val="204"/>
      <scheme val="minor"/>
    </font>
    <font>
      <b/>
      <sz val="10"/>
      <color theme="3" tint="-0.499984740745262"/>
      <name val="Calibri"/>
      <family val="2"/>
      <charset val="204"/>
      <scheme val="minor"/>
    </font>
    <font>
      <sz val="11"/>
      <name val="Calibri"/>
      <family val="2"/>
      <scheme val="minor"/>
    </font>
    <font>
      <b/>
      <u/>
      <sz val="11"/>
      <color theme="1"/>
      <name val="Calibri"/>
      <family val="2"/>
      <charset val="204"/>
      <scheme val="minor"/>
    </font>
    <font>
      <sz val="11"/>
      <color rgb="FFFF3300"/>
      <name val="Calibri"/>
      <family val="2"/>
      <charset val="204"/>
      <scheme val="minor"/>
    </font>
    <font>
      <b/>
      <sz val="10"/>
      <color rgb="FFFF0000"/>
      <name val="Calibri"/>
      <family val="2"/>
      <charset val="204"/>
      <scheme val="minor"/>
    </font>
    <font>
      <sz val="14"/>
      <color theme="1"/>
      <name val="Calibri"/>
      <family val="2"/>
      <scheme val="minor"/>
    </font>
    <font>
      <sz val="11"/>
      <color theme="7" tint="0.59999389629810485"/>
      <name val="Calibri"/>
      <family val="2"/>
      <scheme val="minor"/>
    </font>
    <font>
      <sz val="12"/>
      <color theme="1"/>
      <name val="Calibri"/>
      <family val="2"/>
      <scheme val="minor"/>
    </font>
    <font>
      <b/>
      <sz val="11"/>
      <color theme="3" tint="-0.499984740745262"/>
      <name val="Calibri"/>
      <family val="2"/>
      <charset val="204"/>
      <scheme val="minor"/>
    </font>
    <font>
      <b/>
      <sz val="9"/>
      <color indexed="81"/>
      <name val="Tahoma"/>
      <family val="2"/>
      <charset val="204"/>
    </font>
    <font>
      <sz val="14"/>
      <color theme="1"/>
      <name val="Calibri"/>
      <family val="2"/>
      <charset val="204"/>
      <scheme val="minor"/>
    </font>
    <font>
      <b/>
      <sz val="14"/>
      <color rgb="FFFF0000"/>
      <name val="Calibri"/>
      <family val="2"/>
      <charset val="204"/>
      <scheme val="minor"/>
    </font>
    <font>
      <i/>
      <u/>
      <sz val="11"/>
      <color theme="1" tint="4.9989318521683403E-2"/>
      <name val="Calibri"/>
      <family val="2"/>
      <charset val="204"/>
      <scheme val="minor"/>
    </font>
    <font>
      <b/>
      <sz val="16"/>
      <name val="Calibri"/>
      <family val="2"/>
      <charset val="204"/>
      <scheme val="minor"/>
    </font>
    <font>
      <b/>
      <sz val="16"/>
      <color theme="1"/>
      <name val="Calibri"/>
      <family val="2"/>
      <charset val="204"/>
      <scheme val="minor"/>
    </font>
    <font>
      <sz val="9"/>
      <color indexed="81"/>
      <name val="Tahoma"/>
      <family val="2"/>
      <charset val="204"/>
    </font>
    <font>
      <b/>
      <sz val="18"/>
      <color indexed="81"/>
      <name val="Tahoma"/>
      <family val="2"/>
      <charset val="204"/>
    </font>
    <font>
      <sz val="18"/>
      <color indexed="81"/>
      <name val="Tahoma"/>
      <family val="2"/>
      <charset val="204"/>
    </font>
    <font>
      <b/>
      <sz val="14"/>
      <color theme="3" tint="-0.499984740745262"/>
      <name val="Calibri"/>
      <family val="2"/>
      <charset val="204"/>
      <scheme val="minor"/>
    </font>
    <font>
      <b/>
      <sz val="16"/>
      <color rgb="FFFF0000"/>
      <name val="Calibri"/>
      <family val="2"/>
      <charset val="204"/>
      <scheme val="minor"/>
    </font>
  </fonts>
  <fills count="2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00CCFF"/>
        <bgColor indexed="64"/>
      </patternFill>
    </fill>
    <fill>
      <patternFill patternType="solid">
        <fgColor rgb="FFFFFF66"/>
        <bgColor indexed="64"/>
      </patternFill>
    </fill>
    <fill>
      <patternFill patternType="solid">
        <fgColor rgb="FF66FFFF"/>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99CC"/>
        <bgColor indexed="64"/>
      </patternFill>
    </fill>
    <fill>
      <patternFill patternType="solid">
        <fgColor rgb="FFFFCC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style="thin">
        <color rgb="FFFF0000"/>
      </left>
      <right/>
      <top style="thin">
        <color rgb="FFFF0000"/>
      </top>
      <bottom style="thin">
        <color rgb="FFFF0000"/>
      </bottom>
      <diagonal/>
    </border>
    <border>
      <left style="thin">
        <color rgb="FFFF0000"/>
      </left>
      <right/>
      <top/>
      <bottom/>
      <diagonal/>
    </border>
    <border>
      <left/>
      <right/>
      <top style="thin">
        <color rgb="FFFF0000"/>
      </top>
      <bottom style="thin">
        <color rgb="FFFF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5" borderId="0" xfId="0" applyFill="1"/>
    <xf numFmtId="0" fontId="10" fillId="0" borderId="0" xfId="0" applyFont="1"/>
    <xf numFmtId="0" fontId="0" fillId="0" borderId="0" xfId="0" applyFill="1"/>
    <xf numFmtId="0" fontId="2" fillId="6" borderId="0" xfId="0" applyFont="1" applyFill="1" applyAlignment="1">
      <alignment horizontal="center" vertical="center"/>
    </xf>
    <xf numFmtId="0" fontId="0" fillId="6" borderId="0" xfId="0" applyFill="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13" fillId="0" borderId="0" xfId="0" applyFont="1" applyFill="1"/>
    <xf numFmtId="0" fontId="8" fillId="0" borderId="0" xfId="0" applyFont="1" applyFill="1"/>
    <xf numFmtId="0" fontId="4" fillId="8" borderId="0" xfId="0" applyFont="1" applyFill="1"/>
    <xf numFmtId="0" fontId="4" fillId="3" borderId="0" xfId="0" applyFont="1" applyFill="1"/>
    <xf numFmtId="0" fontId="4" fillId="9" borderId="0" xfId="0" applyFont="1" applyFill="1" applyAlignment="1">
      <alignment horizontal="center" vertical="center"/>
    </xf>
    <xf numFmtId="0" fontId="0" fillId="11" borderId="0" xfId="0" applyFill="1"/>
    <xf numFmtId="0" fontId="4" fillId="5" borderId="0" xfId="0" applyFont="1" applyFill="1"/>
    <xf numFmtId="0" fontId="12" fillId="5" borderId="0" xfId="0" applyFont="1" applyFill="1"/>
    <xf numFmtId="0" fontId="2" fillId="2" borderId="0" xfId="0" applyFont="1" applyFill="1" applyAlignment="1" applyProtection="1">
      <alignment horizontal="center" vertical="center"/>
      <protection locked="0"/>
    </xf>
    <xf numFmtId="0" fontId="0" fillId="4" borderId="0" xfId="0" applyFill="1" applyProtection="1">
      <protection locked="0"/>
    </xf>
    <xf numFmtId="0" fontId="5" fillId="2" borderId="0" xfId="0" applyFont="1" applyFill="1" applyAlignment="1" applyProtection="1">
      <alignment horizontal="center" vertical="center"/>
      <protection locked="0"/>
    </xf>
    <xf numFmtId="0" fontId="14" fillId="0" borderId="0" xfId="0" applyFont="1"/>
    <xf numFmtId="0" fontId="14" fillId="0" borderId="0" xfId="0" applyFont="1" applyAlignment="1">
      <alignment horizontal="center" vertical="center"/>
    </xf>
    <xf numFmtId="0" fontId="19" fillId="2" borderId="0" xfId="0" applyFont="1" applyFill="1"/>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18" fillId="0" borderId="0" xfId="0" applyFont="1" applyFill="1" applyAlignment="1">
      <alignment vertical="center"/>
    </xf>
    <xf numFmtId="0" fontId="15" fillId="0" borderId="0" xfId="0" applyFont="1" applyFill="1" applyAlignment="1">
      <alignment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17" fillId="11" borderId="1" xfId="0" applyFont="1" applyFill="1" applyBorder="1"/>
    <xf numFmtId="0" fontId="17" fillId="11" borderId="8" xfId="0" applyFont="1" applyFill="1" applyBorder="1"/>
    <xf numFmtId="0" fontId="3" fillId="14" borderId="3" xfId="0" applyFont="1" applyFill="1" applyBorder="1" applyAlignment="1">
      <alignment horizontal="center" vertical="center"/>
    </xf>
    <xf numFmtId="0" fontId="3" fillId="14" borderId="4" xfId="0" applyFont="1" applyFill="1" applyBorder="1" applyAlignment="1">
      <alignment horizontal="center" vertical="center"/>
    </xf>
    <xf numFmtId="0" fontId="0" fillId="0" borderId="6" xfId="0" applyBorder="1"/>
    <xf numFmtId="0" fontId="0" fillId="0" borderId="9" xfId="0" applyBorder="1"/>
    <xf numFmtId="0" fontId="0" fillId="2" borderId="1" xfId="0" applyFill="1" applyBorder="1"/>
    <xf numFmtId="0" fontId="4" fillId="11" borderId="1" xfId="0" applyFont="1" applyFill="1" applyBorder="1"/>
    <xf numFmtId="0" fontId="0" fillId="15" borderId="1" xfId="0" applyFont="1" applyFill="1" applyBorder="1"/>
    <xf numFmtId="0" fontId="21" fillId="0" borderId="1" xfId="0" applyFont="1" applyBorder="1" applyAlignment="1">
      <alignment horizontal="right"/>
    </xf>
    <xf numFmtId="0" fontId="20" fillId="16" borderId="1" xfId="0" applyFont="1" applyFill="1" applyBorder="1" applyAlignment="1">
      <alignment horizontal="center" vertical="center"/>
    </xf>
    <xf numFmtId="0" fontId="18" fillId="13" borderId="0" xfId="0" applyFont="1" applyFill="1" applyAlignment="1">
      <alignment vertical="center"/>
    </xf>
    <xf numFmtId="0" fontId="2" fillId="0" borderId="0" xfId="0" applyFont="1"/>
    <xf numFmtId="0" fontId="3" fillId="14" borderId="2"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7" xfId="0" applyFont="1" applyFill="1" applyBorder="1" applyAlignment="1">
      <alignment horizontal="center" vertical="center"/>
    </xf>
    <xf numFmtId="0" fontId="0" fillId="11" borderId="1" xfId="0" applyFill="1" applyBorder="1"/>
    <xf numFmtId="0" fontId="0" fillId="11" borderId="8" xfId="0" applyFill="1" applyBorder="1"/>
    <xf numFmtId="0" fontId="0" fillId="12" borderId="6" xfId="0" applyFill="1" applyBorder="1"/>
    <xf numFmtId="0" fontId="4" fillId="11" borderId="2" xfId="0" applyFont="1" applyFill="1" applyBorder="1"/>
    <xf numFmtId="0" fontId="4" fillId="11" borderId="5" xfId="0" applyFont="1" applyFill="1" applyBorder="1"/>
    <xf numFmtId="0" fontId="4" fillId="11" borderId="7" xfId="0" applyFont="1" applyFill="1" applyBorder="1" applyAlignment="1">
      <alignment horizontal="right"/>
    </xf>
    <xf numFmtId="0" fontId="4" fillId="9" borderId="9" xfId="0" applyFont="1" applyFill="1" applyBorder="1" applyAlignment="1">
      <alignment horizontal="center"/>
    </xf>
    <xf numFmtId="0" fontId="17" fillId="12" borderId="4" xfId="0" applyFont="1" applyFill="1" applyBorder="1"/>
    <xf numFmtId="0" fontId="17" fillId="12" borderId="6" xfId="0" applyFont="1" applyFill="1" applyBorder="1"/>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0" xfId="0" applyFont="1" applyAlignment="1">
      <alignment vertical="center"/>
    </xf>
    <xf numFmtId="0" fontId="0" fillId="0" borderId="14" xfId="0" applyBorder="1"/>
    <xf numFmtId="0" fontId="2" fillId="0" borderId="16" xfId="0" applyFont="1" applyBorder="1" applyAlignment="1">
      <alignment vertical="center"/>
    </xf>
    <xf numFmtId="0" fontId="0" fillId="0" borderId="23" xfId="0" applyBorder="1"/>
    <xf numFmtId="0" fontId="0" fillId="0" borderId="20" xfId="0" applyBorder="1"/>
    <xf numFmtId="0" fontId="0" fillId="13" borderId="18" xfId="0" applyFill="1" applyBorder="1"/>
    <xf numFmtId="0" fontId="0" fillId="13" borderId="21" xfId="0" applyFill="1" applyBorder="1"/>
    <xf numFmtId="0" fontId="0" fillId="13" borderId="0" xfId="0" applyFill="1"/>
    <xf numFmtId="0" fontId="0" fillId="19" borderId="10" xfId="0" applyFill="1" applyBorder="1"/>
    <xf numFmtId="0" fontId="4" fillId="14" borderId="4" xfId="0" applyFont="1" applyFill="1" applyBorder="1" applyAlignment="1" applyProtection="1">
      <alignment horizontal="center" vertical="center"/>
      <protection locked="0"/>
    </xf>
    <xf numFmtId="0" fontId="17" fillId="2" borderId="6" xfId="0" applyFont="1" applyFill="1" applyBorder="1" applyProtection="1">
      <protection locked="0"/>
    </xf>
    <xf numFmtId="0" fontId="17" fillId="2" borderId="9" xfId="0" applyFont="1" applyFill="1" applyBorder="1" applyProtection="1">
      <protection locked="0"/>
    </xf>
    <xf numFmtId="0" fontId="4" fillId="14" borderId="2" xfId="0" applyFont="1" applyFill="1" applyBorder="1" applyAlignment="1" applyProtection="1">
      <alignment horizontal="center" vertical="center"/>
    </xf>
    <xf numFmtId="0" fontId="4" fillId="14" borderId="3"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17" fillId="11" borderId="1" xfId="0" applyFont="1" applyFill="1" applyBorder="1" applyProtection="1"/>
    <xf numFmtId="0" fontId="4" fillId="9" borderId="7" xfId="0" applyFont="1" applyFill="1" applyBorder="1" applyAlignment="1" applyProtection="1">
      <alignment horizontal="center" vertical="center"/>
    </xf>
    <xf numFmtId="0" fontId="17" fillId="11" borderId="8" xfId="0" applyFont="1" applyFill="1" applyBorder="1" applyProtection="1"/>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18" borderId="12" xfId="0" applyFont="1" applyFill="1" applyBorder="1" applyAlignment="1">
      <alignment horizontal="center"/>
    </xf>
    <xf numFmtId="0" fontId="2" fillId="18" borderId="24" xfId="0" applyFont="1" applyFill="1" applyBorder="1" applyAlignment="1">
      <alignment horizontal="center"/>
    </xf>
    <xf numFmtId="0" fontId="2" fillId="18" borderId="13" xfId="0" applyFont="1" applyFill="1" applyBorder="1" applyAlignment="1">
      <alignment horizontal="center"/>
    </xf>
    <xf numFmtId="0" fontId="0" fillId="20" borderId="1" xfId="0" applyFill="1" applyBorder="1" applyAlignment="1">
      <alignment horizontal="left"/>
    </xf>
    <xf numFmtId="0" fontId="0" fillId="17" borderId="1" xfId="0" applyFill="1" applyBorder="1" applyAlignment="1">
      <alignment horizontal="lef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0" xfId="0" applyFont="1" applyFill="1" applyAlignment="1">
      <alignment horizontal="center" vertical="center" wrapText="1"/>
    </xf>
    <xf numFmtId="0" fontId="17" fillId="2" borderId="0" xfId="0" applyFont="1" applyFill="1" applyAlignment="1">
      <alignment horizontal="center" vertical="center" wrapText="1"/>
    </xf>
    <xf numFmtId="0" fontId="2" fillId="0" borderId="0" xfId="0" applyFont="1" applyAlignment="1">
      <alignment horizontal="center" vertical="center"/>
    </xf>
    <xf numFmtId="0" fontId="0" fillId="17" borderId="1" xfId="0" applyFill="1" applyBorder="1" applyAlignment="1">
      <alignment horizontal="left" vertical="center" wrapText="1"/>
    </xf>
    <xf numFmtId="0" fontId="0" fillId="17" borderId="11" xfId="0" applyFill="1" applyBorder="1" applyAlignment="1">
      <alignment horizontal="left" vertical="center"/>
    </xf>
    <xf numFmtId="0" fontId="1" fillId="12" borderId="0" xfId="0" applyFont="1" applyFill="1" applyAlignment="1">
      <alignment horizontal="left" vertical="top" wrapText="1"/>
    </xf>
    <xf numFmtId="0" fontId="0" fillId="12" borderId="0" xfId="0" applyFill="1" applyAlignment="1">
      <alignment horizontal="left" vertical="top" wrapText="1"/>
    </xf>
    <xf numFmtId="0" fontId="4" fillId="7" borderId="0" xfId="0" applyFont="1" applyFill="1" applyAlignment="1">
      <alignment horizontal="center" vertical="center"/>
    </xf>
    <xf numFmtId="0" fontId="3" fillId="10" borderId="0" xfId="0" applyFont="1" applyFill="1" applyAlignment="1">
      <alignment horizontal="center" vertical="center"/>
    </xf>
    <xf numFmtId="0" fontId="7" fillId="11" borderId="0" xfId="0" applyFont="1" applyFill="1" applyAlignment="1">
      <alignment horizontal="left" wrapText="1"/>
    </xf>
    <xf numFmtId="0" fontId="6" fillId="11" borderId="0" xfId="0" applyFont="1" applyFill="1" applyAlignment="1">
      <alignment horizontal="center"/>
    </xf>
    <xf numFmtId="0" fontId="18" fillId="13" borderId="0" xfId="0" applyFont="1" applyFill="1" applyAlignment="1">
      <alignment horizontal="center" vertical="center"/>
    </xf>
    <xf numFmtId="0" fontId="15" fillId="11" borderId="0" xfId="0" applyFont="1" applyFill="1" applyAlignment="1">
      <alignment horizontal="center" vertical="center"/>
    </xf>
    <xf numFmtId="0" fontId="26" fillId="13" borderId="0" xfId="0" applyFont="1" applyFill="1" applyAlignment="1">
      <alignment horizontal="center" vertical="center"/>
    </xf>
    <xf numFmtId="0" fontId="25" fillId="11" borderId="0" xfId="0" applyFont="1" applyFill="1" applyAlignment="1">
      <alignment horizontal="center" vertical="center"/>
    </xf>
  </cellXfs>
  <cellStyles count="1">
    <cellStyle name="Обычный" xfId="0" builtinId="0"/>
  </cellStyles>
  <dxfs count="0"/>
  <tableStyles count="0" defaultTableStyle="TableStyleMedium2" defaultPivotStyle="PivotStyleMedium9"/>
  <colors>
    <mruColors>
      <color rgb="FFFFCCFF"/>
      <color rgb="FFFF99CC"/>
      <color rgb="FFFF9999"/>
      <color rgb="FF66FFFF"/>
      <color rgb="FFFFFF66"/>
      <color rgb="FF00CCFF"/>
      <color rgb="FF00FF0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4</xdr:row>
      <xdr:rowOff>152400</xdr:rowOff>
    </xdr:to>
    <xdr:pic>
      <xdr:nvPicPr>
        <xdr:cNvPr id="3" name="Рисунок 2" descr="http://0.avatars.yandex.net/get-entity_search/aHR0cDovL3VwbG9hZC53aWtpbWVkaWEub3JnL3dpa2lwZWRpYS9lbi90aHVtYi9hL2FlL0ZsYWdfb2ZfdGhlX1VuaXRlZF9LaW5nZG9tLnN2Zy84MDBweC1GbGFnX29mX3RoZV9Vbml0ZWRfS2luZ2RvbS5zdmcucG5n/S200xU"/>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192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92734</xdr:colOff>
      <xdr:row>1</xdr:row>
      <xdr:rowOff>66675</xdr:rowOff>
    </xdr:from>
    <xdr:to>
      <xdr:col>12</xdr:col>
      <xdr:colOff>342900</xdr:colOff>
      <xdr:row>9</xdr:row>
      <xdr:rowOff>171450</xdr:rowOff>
    </xdr:to>
    <xdr:pic>
      <xdr:nvPicPr>
        <xdr:cNvPr id="5" name="Рисунок 4" descr="http://ohrantryda.ru/wp-content/uploads/2013/05/mozhno-li-stavit-otmetki-o-vypolnenii-meropriyatijj-akta-n-1-posle-ego-podpisaniiya-560x371.jpg"/>
        <xdr:cNvPicPr>
          <a:picLocks noChangeAspect="1" noChangeArrowheads="1"/>
        </xdr:cNvPicPr>
      </xdr:nvPicPr>
      <xdr:blipFill>
        <a:blip xmlns:r="http://schemas.openxmlformats.org/officeDocument/2006/relationships" r:embed="rId2">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4483759" y="257175"/>
          <a:ext cx="2688566"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314196</xdr:colOff>
      <xdr:row>16</xdr:row>
      <xdr:rowOff>57150</xdr:rowOff>
    </xdr:from>
    <xdr:to>
      <xdr:col>17</xdr:col>
      <xdr:colOff>19049</xdr:colOff>
      <xdr:row>27</xdr:row>
      <xdr:rowOff>161925</xdr:rowOff>
    </xdr:to>
    <xdr:pic>
      <xdr:nvPicPr>
        <xdr:cNvPr id="6" name="Рисунок 5" descr="http://www.eduvluki.ru/data/detsad/13/45/publ/74635/74635.jpg"/>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2821" y="3295650"/>
          <a:ext cx="1533653" cy="221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481084</xdr:colOff>
      <xdr:row>16</xdr:row>
      <xdr:rowOff>16960</xdr:rowOff>
    </xdr:from>
    <xdr:ext cx="4562339" cy="937629"/>
    <xdr:sp macro="" textlink="">
      <xdr:nvSpPr>
        <xdr:cNvPr id="7" name="Прямоугольник 6"/>
        <xdr:cNvSpPr/>
      </xdr:nvSpPr>
      <xdr:spPr>
        <a:xfrm>
          <a:off x="3529084" y="3255460"/>
          <a:ext cx="4562339" cy="937629"/>
        </a:xfrm>
        <a:prstGeom prst="rect">
          <a:avLst/>
        </a:prstGeom>
        <a:noFill/>
      </xdr:spPr>
      <xdr:txBody>
        <a:bodyPr wrap="none" lIns="91440" tIns="45720" rIns="91440" bIns="45720">
          <a:prstTxWarp prst="textDoubleWave1">
            <a:avLst/>
          </a:prstTxWarp>
          <a:spAutoFit/>
        </a:bodyPr>
        <a:lstStyle/>
        <a:p>
          <a:pPr algn="ctr"/>
          <a:r>
            <a:rPr lang="en-US" sz="5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GOOD LUCK!!!</a:t>
          </a:r>
          <a:endParaRPr lang="ru-RU" sz="5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22"/>
  <sheetViews>
    <sheetView tabSelected="1" workbookViewId="0">
      <selection activeCell="O5" sqref="O5"/>
    </sheetView>
  </sheetViews>
  <sheetFormatPr defaultRowHeight="15" x14ac:dyDescent="0.25"/>
  <cols>
    <col min="7" max="7" width="11" customWidth="1"/>
    <col min="8" max="8" width="3.42578125" hidden="1" customWidth="1"/>
  </cols>
  <sheetData>
    <row r="1" spans="2:18" x14ac:dyDescent="0.25">
      <c r="C1" s="87" t="s">
        <v>54</v>
      </c>
      <c r="D1" s="88"/>
      <c r="E1" s="88"/>
      <c r="F1" s="88"/>
      <c r="G1" s="88"/>
      <c r="H1" s="88"/>
    </row>
    <row r="2" spans="2:18" x14ac:dyDescent="0.25">
      <c r="C2" s="88"/>
      <c r="D2" s="88"/>
      <c r="E2" s="88"/>
      <c r="F2" s="88"/>
      <c r="G2" s="88"/>
      <c r="H2" s="88"/>
    </row>
    <row r="3" spans="2:18" x14ac:dyDescent="0.25">
      <c r="C3" s="88"/>
      <c r="D3" s="88"/>
      <c r="E3" s="88"/>
      <c r="F3" s="88"/>
      <c r="G3" s="88"/>
      <c r="H3" s="88"/>
    </row>
    <row r="4" spans="2:18" x14ac:dyDescent="0.25">
      <c r="C4" s="88"/>
      <c r="D4" s="88"/>
      <c r="E4" s="88"/>
      <c r="F4" s="88"/>
      <c r="G4" s="88"/>
      <c r="H4" s="88"/>
    </row>
    <row r="5" spans="2:18" x14ac:dyDescent="0.25">
      <c r="C5" s="88"/>
      <c r="D5" s="88"/>
      <c r="E5" s="88"/>
      <c r="F5" s="88"/>
      <c r="G5" s="88"/>
      <c r="H5" s="88"/>
    </row>
    <row r="7" spans="2:18" x14ac:dyDescent="0.25">
      <c r="B7" s="89" t="s">
        <v>55</v>
      </c>
      <c r="C7" s="89"/>
      <c r="D7" s="89"/>
      <c r="E7" s="89"/>
    </row>
    <row r="8" spans="2:18" ht="26.25" customHeight="1" x14ac:dyDescent="0.25"/>
    <row r="9" spans="2:18" ht="15.75" customHeight="1" x14ac:dyDescent="0.25">
      <c r="B9" s="56">
        <v>1</v>
      </c>
      <c r="C9" s="90" t="s">
        <v>56</v>
      </c>
      <c r="D9" s="90"/>
      <c r="E9" s="90"/>
      <c r="F9" s="90"/>
      <c r="G9" s="90"/>
    </row>
    <row r="10" spans="2:18" ht="15.75" x14ac:dyDescent="0.25">
      <c r="B10" s="57">
        <v>2</v>
      </c>
      <c r="C10" s="91" t="s">
        <v>57</v>
      </c>
      <c r="D10" s="91"/>
      <c r="E10" s="91"/>
      <c r="F10" s="91"/>
      <c r="G10" s="91"/>
    </row>
    <row r="11" spans="2:18" ht="15.75" x14ac:dyDescent="0.25">
      <c r="B11" s="57">
        <v>3</v>
      </c>
      <c r="C11" s="91" t="s">
        <v>58</v>
      </c>
      <c r="D11" s="91"/>
      <c r="E11" s="91"/>
      <c r="F11" s="91"/>
      <c r="G11" s="91"/>
      <c r="H11" s="91"/>
      <c r="I11" s="91"/>
      <c r="J11" s="91"/>
      <c r="K11" s="91"/>
      <c r="L11" s="91"/>
      <c r="M11" s="91"/>
      <c r="N11" s="91"/>
    </row>
    <row r="12" spans="2:18" ht="15.75" x14ac:dyDescent="0.25">
      <c r="B12" s="57">
        <v>4</v>
      </c>
      <c r="C12" s="91" t="s">
        <v>59</v>
      </c>
      <c r="D12" s="91"/>
      <c r="E12" s="91"/>
      <c r="F12" s="91"/>
      <c r="G12" s="91"/>
      <c r="H12" s="91"/>
      <c r="I12" s="91"/>
      <c r="J12" s="91"/>
      <c r="K12" s="91"/>
      <c r="L12" s="91"/>
      <c r="M12" s="91"/>
      <c r="N12" s="91"/>
      <c r="O12" s="91"/>
      <c r="P12" s="91"/>
      <c r="Q12" s="91"/>
    </row>
    <row r="13" spans="2:18" ht="15.75" x14ac:dyDescent="0.25">
      <c r="B13" s="56">
        <v>5</v>
      </c>
      <c r="C13" s="82" t="s">
        <v>66</v>
      </c>
      <c r="D13" s="82"/>
      <c r="E13" s="82"/>
      <c r="F13" s="82"/>
      <c r="G13" s="82"/>
      <c r="H13" s="82"/>
      <c r="I13" s="82"/>
      <c r="J13" s="82"/>
      <c r="K13" s="82"/>
      <c r="L13" s="82"/>
      <c r="M13" s="82"/>
      <c r="N13" s="82"/>
      <c r="O13" s="82"/>
      <c r="P13" s="82"/>
      <c r="Q13" s="82"/>
      <c r="R13" s="82"/>
    </row>
    <row r="14" spans="2:18" x14ac:dyDescent="0.25">
      <c r="C14" s="81" t="s">
        <v>67</v>
      </c>
      <c r="D14" s="81"/>
      <c r="E14" s="81"/>
      <c r="F14" s="81"/>
      <c r="G14" s="81"/>
      <c r="H14" s="81"/>
      <c r="I14" s="81"/>
    </row>
    <row r="15" spans="2:18" x14ac:dyDescent="0.25">
      <c r="C15" s="59"/>
      <c r="D15" s="59"/>
    </row>
    <row r="16" spans="2:18" x14ac:dyDescent="0.25">
      <c r="C16" s="76" t="s">
        <v>60</v>
      </c>
      <c r="D16" s="77"/>
      <c r="E16" s="60"/>
      <c r="F16" s="58"/>
    </row>
    <row r="17" spans="2:5" x14ac:dyDescent="0.25">
      <c r="D17" s="43" t="s">
        <v>64</v>
      </c>
    </row>
    <row r="18" spans="2:5" x14ac:dyDescent="0.25">
      <c r="B18" s="83" t="s">
        <v>61</v>
      </c>
      <c r="C18" s="84"/>
      <c r="D18" s="63">
        <f>'Тест 1'!I34</f>
        <v>2</v>
      </c>
      <c r="E18" s="62"/>
    </row>
    <row r="19" spans="2:5" x14ac:dyDescent="0.25">
      <c r="B19" s="83" t="s">
        <v>62</v>
      </c>
      <c r="C19" s="84"/>
      <c r="D19" s="64">
        <f>'Оценка теста 2'!C19</f>
        <v>2</v>
      </c>
      <c r="E19" s="62"/>
    </row>
    <row r="20" spans="2:5" x14ac:dyDescent="0.25">
      <c r="B20" s="85" t="s">
        <v>63</v>
      </c>
      <c r="C20" s="86"/>
      <c r="D20" s="65">
        <f>'Оценка Теста 3'!C17</f>
        <v>2</v>
      </c>
      <c r="E20" s="62"/>
    </row>
    <row r="21" spans="2:5" ht="15.75" thickBot="1" x14ac:dyDescent="0.3">
      <c r="D21" s="61"/>
    </row>
    <row r="22" spans="2:5" ht="15.75" thickBot="1" x14ac:dyDescent="0.3">
      <c r="B22" s="78" t="s">
        <v>65</v>
      </c>
      <c r="C22" s="79"/>
      <c r="D22" s="80"/>
      <c r="E22" s="66">
        <f>(D18+D19+D20)/3</f>
        <v>2</v>
      </c>
    </row>
  </sheetData>
  <sheetProtection password="EC3F" sheet="1" objects="1" scenarios="1"/>
  <mergeCells count="13">
    <mergeCell ref="C1:H5"/>
    <mergeCell ref="B7:E7"/>
    <mergeCell ref="C9:G9"/>
    <mergeCell ref="C11:N11"/>
    <mergeCell ref="C12:Q12"/>
    <mergeCell ref="C10:G10"/>
    <mergeCell ref="C16:D16"/>
    <mergeCell ref="B22:D22"/>
    <mergeCell ref="C14:I14"/>
    <mergeCell ref="C13:R13"/>
    <mergeCell ref="B18:C18"/>
    <mergeCell ref="B19:C19"/>
    <mergeCell ref="B20:C20"/>
  </mergeCells>
  <pageMargins left="0.7" right="0.7" top="0.75" bottom="0.75" header="0.3" footer="0.3"/>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6" sqref="A6:E6"/>
    </sheetView>
  </sheetViews>
  <sheetFormatPr defaultRowHeight="15" x14ac:dyDescent="0.25"/>
  <cols>
    <col min="7" max="7" width="15.5703125" customWidth="1"/>
    <col min="9" max="9" width="10.7109375" customWidth="1"/>
    <col min="11" max="11" width="20.5703125" customWidth="1"/>
  </cols>
  <sheetData>
    <row r="1" spans="1:12" ht="33.75" customHeight="1" x14ac:dyDescent="0.25">
      <c r="A1" s="94" t="s">
        <v>0</v>
      </c>
      <c r="B1" s="94"/>
      <c r="C1" s="94"/>
      <c r="D1" s="94"/>
      <c r="E1" s="94"/>
      <c r="F1" s="94"/>
      <c r="G1" s="94"/>
      <c r="H1" s="94"/>
      <c r="I1" s="94"/>
      <c r="J1" s="94"/>
    </row>
    <row r="2" spans="1:12" ht="35.25" customHeight="1" x14ac:dyDescent="0.25">
      <c r="A2" s="95" t="s">
        <v>13</v>
      </c>
      <c r="B2" s="95"/>
      <c r="C2" s="95"/>
      <c r="D2" s="95"/>
      <c r="E2" s="95"/>
      <c r="F2" s="95"/>
      <c r="G2" s="95"/>
      <c r="H2" s="95"/>
      <c r="I2" s="95"/>
      <c r="J2" s="95"/>
    </row>
    <row r="3" spans="1:12" x14ac:dyDescent="0.25">
      <c r="A3" s="97" t="s">
        <v>1</v>
      </c>
      <c r="B3" s="97"/>
      <c r="C3" s="16"/>
      <c r="D3" s="16"/>
      <c r="E3" s="16"/>
      <c r="F3" s="16"/>
      <c r="G3" s="16"/>
      <c r="H3" s="16"/>
      <c r="I3" s="16"/>
      <c r="J3" s="16"/>
    </row>
    <row r="4" spans="1:12" ht="40.5" customHeight="1" x14ac:dyDescent="0.25">
      <c r="A4" s="96" t="s">
        <v>18</v>
      </c>
      <c r="B4" s="96"/>
      <c r="C4" s="96"/>
      <c r="D4" s="96"/>
      <c r="E4" s="96"/>
      <c r="F4" s="96"/>
      <c r="G4" s="96"/>
      <c r="H4" s="96"/>
      <c r="I4" s="96"/>
      <c r="J4" s="96"/>
    </row>
    <row r="5" spans="1:12" x14ac:dyDescent="0.25">
      <c r="G5" t="s">
        <v>3</v>
      </c>
      <c r="I5" s="5" t="s">
        <v>2</v>
      </c>
    </row>
    <row r="6" spans="1:12" ht="60.75" customHeight="1" x14ac:dyDescent="0.25">
      <c r="A6" s="92" t="s">
        <v>14</v>
      </c>
      <c r="B6" s="92"/>
      <c r="C6" s="92"/>
      <c r="D6" s="92"/>
      <c r="E6" s="92"/>
      <c r="G6" s="19"/>
      <c r="H6" s="7" t="str">
        <f>IF(G6="waseducated","YES!","NO!")</f>
        <v>NO!</v>
      </c>
      <c r="I6" s="20"/>
      <c r="K6" s="3" t="str">
        <f>IF(I6=1,"Past Simple Tense.","")</f>
        <v/>
      </c>
      <c r="L6" s="2"/>
    </row>
    <row r="7" spans="1:12" x14ac:dyDescent="0.25">
      <c r="A7" s="2"/>
      <c r="B7" s="2"/>
      <c r="C7" s="2"/>
      <c r="D7" s="2"/>
      <c r="E7" s="2"/>
    </row>
    <row r="8" spans="1:12" ht="57" customHeight="1" x14ac:dyDescent="0.25">
      <c r="A8" s="92" t="s">
        <v>4</v>
      </c>
      <c r="B8" s="93"/>
      <c r="C8" s="93"/>
      <c r="D8" s="93"/>
      <c r="E8" s="93"/>
      <c r="G8" s="19"/>
      <c r="H8" s="8" t="str">
        <f>IF(G8="wrote","YES!","NO!")</f>
        <v>NO!</v>
      </c>
      <c r="I8" s="20"/>
      <c r="K8" s="3" t="str">
        <f>IF(I8=1,"Past Simple Tense.","")</f>
        <v/>
      </c>
      <c r="L8" s="2"/>
    </row>
    <row r="10" spans="1:12" ht="63" customHeight="1" x14ac:dyDescent="0.25">
      <c r="A10" s="92" t="s">
        <v>5</v>
      </c>
      <c r="B10" s="92"/>
      <c r="C10" s="92"/>
      <c r="D10" s="92"/>
      <c r="E10" s="92"/>
      <c r="G10" s="19"/>
      <c r="H10" s="7" t="str">
        <f>IF(G10="mostimportant","YES!","NO!")</f>
        <v>NO!</v>
      </c>
      <c r="I10" s="20"/>
      <c r="K10" s="1" t="str">
        <f>IF(I10=1,"Superlative degree.","")</f>
        <v/>
      </c>
    </row>
    <row r="11" spans="1:12" x14ac:dyDescent="0.25">
      <c r="G11" s="9"/>
      <c r="H11" s="9"/>
    </row>
    <row r="12" spans="1:12" ht="66" customHeight="1" x14ac:dyDescent="0.25">
      <c r="A12" s="92" t="s">
        <v>6</v>
      </c>
      <c r="B12" s="93"/>
      <c r="C12" s="93"/>
      <c r="D12" s="93"/>
      <c r="E12" s="93"/>
      <c r="G12" s="19"/>
      <c r="H12" s="7" t="str">
        <f>IF(G12="wasgiven","YES!","NO!")</f>
        <v>NO!</v>
      </c>
      <c r="I12" s="20"/>
      <c r="K12" s="1" t="str">
        <f>IF(I12=1,"Passive voice. ","")</f>
        <v/>
      </c>
    </row>
    <row r="13" spans="1:12" x14ac:dyDescent="0.25">
      <c r="G13" s="9"/>
      <c r="H13" s="9"/>
    </row>
    <row r="14" spans="1:12" ht="69" customHeight="1" x14ac:dyDescent="0.25">
      <c r="A14" s="92" t="s">
        <v>7</v>
      </c>
      <c r="B14" s="93"/>
      <c r="C14" s="93"/>
      <c r="D14" s="93"/>
      <c r="E14" s="93"/>
      <c r="G14" s="19"/>
      <c r="H14" s="7" t="str">
        <f>IF(G14="greatest","YES!","NO!")</f>
        <v>NO!</v>
      </c>
      <c r="I14" s="20"/>
      <c r="K14" s="1" t="str">
        <f>IF(I14=1,"Superlative degree. ","")</f>
        <v/>
      </c>
    </row>
    <row r="15" spans="1:12" x14ac:dyDescent="0.25">
      <c r="G15" s="9"/>
      <c r="H15" s="9"/>
    </row>
    <row r="16" spans="1:12" ht="59.25" customHeight="1" x14ac:dyDescent="0.25">
      <c r="A16" s="92" t="s">
        <v>8</v>
      </c>
      <c r="B16" s="93"/>
      <c r="C16" s="93"/>
      <c r="D16" s="93"/>
      <c r="E16" s="93"/>
      <c r="G16" s="19"/>
      <c r="H16" s="7" t="str">
        <f>IF(G16="isdoing","YES!","NO!")</f>
        <v>NO!</v>
      </c>
      <c r="I16" s="20"/>
      <c r="K16" s="3" t="str">
        <f>IF(I16=1,"Present Continuous Tense. ","")</f>
        <v/>
      </c>
    </row>
    <row r="17" spans="1:11" x14ac:dyDescent="0.25">
      <c r="G17" s="9"/>
      <c r="H17" s="9"/>
    </row>
    <row r="18" spans="1:11" ht="58.5" customHeight="1" x14ac:dyDescent="0.25">
      <c r="A18" s="92" t="s">
        <v>15</v>
      </c>
      <c r="B18" s="93"/>
      <c r="C18" s="93"/>
      <c r="D18" s="93"/>
      <c r="E18" s="93"/>
      <c r="G18" s="19"/>
      <c r="H18" s="7" t="str">
        <f>IF(G18="hasdone","YES!","NO!")</f>
        <v>NO!</v>
      </c>
      <c r="I18" s="20"/>
      <c r="K18" s="3" t="str">
        <f>IF(I18=1,"Present Perfect Tense. ","")</f>
        <v/>
      </c>
    </row>
    <row r="19" spans="1:11" x14ac:dyDescent="0.25">
      <c r="G19" s="9"/>
      <c r="H19" s="9"/>
    </row>
    <row r="20" spans="1:11" ht="60" customHeight="1" x14ac:dyDescent="0.25">
      <c r="A20" s="92" t="s">
        <v>9</v>
      </c>
      <c r="B20" s="93"/>
      <c r="C20" s="93"/>
      <c r="D20" s="93"/>
      <c r="E20" s="93"/>
      <c r="G20" s="19"/>
      <c r="H20" s="7" t="str">
        <f>IF(G20="expensive","YES!","NO!")</f>
        <v>NO!</v>
      </c>
      <c r="I20" s="6"/>
    </row>
    <row r="21" spans="1:11" x14ac:dyDescent="0.25">
      <c r="G21" s="9"/>
      <c r="H21" s="9"/>
    </row>
    <row r="22" spans="1:11" ht="60.75" customHeight="1" x14ac:dyDescent="0.25">
      <c r="A22" s="92" t="s">
        <v>10</v>
      </c>
      <c r="B22" s="93"/>
      <c r="C22" s="93"/>
      <c r="D22" s="93"/>
      <c r="E22" s="93"/>
      <c r="G22" s="21"/>
      <c r="H22" s="7" t="str">
        <f>IF(G22="different","YES!","NO!")</f>
        <v>NO!</v>
      </c>
      <c r="I22" s="6"/>
    </row>
    <row r="23" spans="1:11" x14ac:dyDescent="0.25">
      <c r="G23" s="10"/>
      <c r="H23" s="9"/>
    </row>
    <row r="24" spans="1:11" ht="58.5" customHeight="1" x14ac:dyDescent="0.25">
      <c r="A24" s="92" t="s">
        <v>16</v>
      </c>
      <c r="B24" s="93"/>
      <c r="C24" s="93"/>
      <c r="D24" s="93"/>
      <c r="E24" s="93"/>
      <c r="G24" s="21"/>
      <c r="H24" s="7" t="str">
        <f>IF(G24="dishonest","YES!","NO!")</f>
        <v>NO!</v>
      </c>
      <c r="I24" s="6"/>
    </row>
    <row r="25" spans="1:11" x14ac:dyDescent="0.25">
      <c r="G25" s="10"/>
      <c r="H25" s="9"/>
    </row>
    <row r="26" spans="1:11" ht="82.5" customHeight="1" x14ac:dyDescent="0.25">
      <c r="A26" s="92" t="s">
        <v>17</v>
      </c>
      <c r="B26" s="93"/>
      <c r="C26" s="93"/>
      <c r="D26" s="93"/>
      <c r="E26" s="93"/>
      <c r="G26" s="21"/>
      <c r="H26" s="7" t="str">
        <f>IF(G26="invisible","YES!","NO!")</f>
        <v>NO!</v>
      </c>
      <c r="I26" s="6"/>
    </row>
    <row r="27" spans="1:11" x14ac:dyDescent="0.25">
      <c r="G27" s="10"/>
      <c r="H27" s="9"/>
    </row>
    <row r="28" spans="1:11" ht="62.25" customHeight="1" x14ac:dyDescent="0.25">
      <c r="A28" s="92" t="s">
        <v>11</v>
      </c>
      <c r="B28" s="93"/>
      <c r="C28" s="93"/>
      <c r="D28" s="93"/>
      <c r="E28" s="93"/>
      <c r="G28" s="21"/>
      <c r="H28" s="7" t="str">
        <f>IF(G28="wonderful","YES!","NO!")</f>
        <v>NO!</v>
      </c>
      <c r="I28" s="6"/>
    </row>
    <row r="29" spans="1:11" x14ac:dyDescent="0.25">
      <c r="G29" s="10"/>
      <c r="H29" s="9"/>
    </row>
    <row r="30" spans="1:11" ht="62.25" customHeight="1" x14ac:dyDescent="0.25">
      <c r="A30" s="92" t="s">
        <v>12</v>
      </c>
      <c r="B30" s="93"/>
      <c r="C30" s="93"/>
      <c r="D30" s="93"/>
      <c r="E30" s="93"/>
      <c r="G30" s="21"/>
      <c r="H30" s="7" t="str">
        <f>IF(G30="certainly","YES!","NO!")</f>
        <v>NO!</v>
      </c>
      <c r="I30" s="6"/>
    </row>
    <row r="32" spans="1:11" ht="18.75" x14ac:dyDescent="0.3">
      <c r="A32" s="17" t="s">
        <v>20</v>
      </c>
      <c r="B32" s="18"/>
      <c r="C32" s="18"/>
      <c r="D32" s="18"/>
      <c r="H32" s="11"/>
      <c r="I32" s="13">
        <f>COUNTIF(H6:H30,"YES!")</f>
        <v>0</v>
      </c>
    </row>
    <row r="33" spans="1:9" ht="18.75" x14ac:dyDescent="0.3">
      <c r="A33" s="17" t="s">
        <v>21</v>
      </c>
      <c r="B33" s="4"/>
      <c r="C33" s="4"/>
      <c r="D33" s="4"/>
      <c r="H33" s="6"/>
      <c r="I33" s="14">
        <f>COUNTIF(H6:H30,"NO!")</f>
        <v>13</v>
      </c>
    </row>
    <row r="34" spans="1:9" ht="18.75" x14ac:dyDescent="0.3">
      <c r="A34" s="17" t="s">
        <v>19</v>
      </c>
      <c r="H34" s="12"/>
      <c r="I34" s="15">
        <f>IF(I32&gt;=12,5,IF(I32&gt;=9,4,IF(I32&gt;=6,3,IF(I32&lt;=5,2,))))</f>
        <v>2</v>
      </c>
    </row>
  </sheetData>
  <sheetProtection password="CE38" sheet="1" objects="1" scenarios="1"/>
  <mergeCells count="17">
    <mergeCell ref="A26:E26"/>
    <mergeCell ref="A28:E28"/>
    <mergeCell ref="A30:E30"/>
    <mergeCell ref="A14:E14"/>
    <mergeCell ref="A16:E16"/>
    <mergeCell ref="A18:E18"/>
    <mergeCell ref="A20:E20"/>
    <mergeCell ref="A22:E22"/>
    <mergeCell ref="A24:E24"/>
    <mergeCell ref="A6:E6"/>
    <mergeCell ref="A8:E8"/>
    <mergeCell ref="A10:E10"/>
    <mergeCell ref="A12:E12"/>
    <mergeCell ref="A1:J1"/>
    <mergeCell ref="A2:J2"/>
    <mergeCell ref="A4:J4"/>
    <mergeCell ref="A3:B3"/>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26"/>
  <sheetViews>
    <sheetView workbookViewId="0">
      <selection activeCell="B6" sqref="B6"/>
    </sheetView>
  </sheetViews>
  <sheetFormatPr defaultRowHeight="15" x14ac:dyDescent="0.25"/>
  <cols>
    <col min="1" max="1" width="12.140625" customWidth="1"/>
    <col min="2" max="2" width="71.85546875" customWidth="1"/>
    <col min="3" max="3" width="18.28515625" customWidth="1"/>
  </cols>
  <sheetData>
    <row r="2" spans="1:6" ht="18.75" x14ac:dyDescent="0.25">
      <c r="A2" s="98" t="s">
        <v>40</v>
      </c>
      <c r="B2" s="98"/>
      <c r="C2" s="98"/>
      <c r="D2" s="27"/>
      <c r="E2" s="27"/>
      <c r="F2" s="27"/>
    </row>
    <row r="3" spans="1:6" x14ac:dyDescent="0.25">
      <c r="A3" s="24" t="s">
        <v>22</v>
      </c>
    </row>
    <row r="4" spans="1:6" x14ac:dyDescent="0.25">
      <c r="A4" s="99" t="s">
        <v>23</v>
      </c>
      <c r="B4" s="99"/>
      <c r="C4" s="99"/>
      <c r="D4" s="28"/>
      <c r="E4" s="28"/>
      <c r="F4" s="28"/>
    </row>
    <row r="5" spans="1:6" ht="15.75" thickBot="1" x14ac:dyDescent="0.3"/>
    <row r="6" spans="1:6" ht="18.75" x14ac:dyDescent="0.25">
      <c r="A6" s="25" t="s">
        <v>24</v>
      </c>
      <c r="B6" s="26" t="s">
        <v>26</v>
      </c>
      <c r="C6" s="67" t="s">
        <v>25</v>
      </c>
    </row>
    <row r="7" spans="1:6" ht="18.75" x14ac:dyDescent="0.3">
      <c r="A7" s="29">
        <v>1</v>
      </c>
      <c r="B7" s="31" t="s">
        <v>27</v>
      </c>
      <c r="C7" s="68"/>
    </row>
    <row r="8" spans="1:6" ht="18.75" x14ac:dyDescent="0.3">
      <c r="A8" s="29">
        <v>2</v>
      </c>
      <c r="B8" s="31" t="s">
        <v>42</v>
      </c>
      <c r="C8" s="68"/>
    </row>
    <row r="9" spans="1:6" ht="18.75" x14ac:dyDescent="0.3">
      <c r="A9" s="29">
        <v>3</v>
      </c>
      <c r="B9" s="31" t="s">
        <v>28</v>
      </c>
      <c r="C9" s="68"/>
    </row>
    <row r="10" spans="1:6" ht="18.75" x14ac:dyDescent="0.3">
      <c r="A10" s="29">
        <v>4</v>
      </c>
      <c r="B10" s="31" t="s">
        <v>29</v>
      </c>
      <c r="C10" s="68"/>
    </row>
    <row r="11" spans="1:6" ht="18.75" x14ac:dyDescent="0.3">
      <c r="A11" s="29">
        <v>5</v>
      </c>
      <c r="B11" s="31" t="s">
        <v>30</v>
      </c>
      <c r="C11" s="68"/>
    </row>
    <row r="12" spans="1:6" ht="18.75" x14ac:dyDescent="0.3">
      <c r="A12" s="29">
        <v>6</v>
      </c>
      <c r="B12" s="31" t="s">
        <v>31</v>
      </c>
      <c r="C12" s="68"/>
    </row>
    <row r="13" spans="1:6" ht="18.75" x14ac:dyDescent="0.3">
      <c r="A13" s="29">
        <v>7</v>
      </c>
      <c r="B13" s="31" t="s">
        <v>33</v>
      </c>
      <c r="C13" s="68"/>
    </row>
    <row r="14" spans="1:6" ht="18.75" x14ac:dyDescent="0.3">
      <c r="A14" s="29">
        <v>8</v>
      </c>
      <c r="B14" s="31" t="s">
        <v>32</v>
      </c>
      <c r="C14" s="68"/>
    </row>
    <row r="15" spans="1:6" ht="18.75" x14ac:dyDescent="0.3">
      <c r="A15" s="29">
        <v>9</v>
      </c>
      <c r="B15" s="31" t="s">
        <v>34</v>
      </c>
      <c r="C15" s="68"/>
    </row>
    <row r="16" spans="1:6" ht="19.5" thickBot="1" x14ac:dyDescent="0.35">
      <c r="A16" s="30">
        <v>10</v>
      </c>
      <c r="B16" s="32" t="s">
        <v>35</v>
      </c>
      <c r="C16" s="69"/>
    </row>
    <row r="17" spans="1:3" ht="15.75" x14ac:dyDescent="0.25">
      <c r="A17" s="23"/>
      <c r="B17" s="22"/>
      <c r="C17" s="22"/>
    </row>
    <row r="18" spans="1:3" ht="15.75" x14ac:dyDescent="0.25">
      <c r="A18" s="23"/>
      <c r="B18" s="22"/>
      <c r="C18" s="22"/>
    </row>
    <row r="19" spans="1:3" ht="15.75" x14ac:dyDescent="0.25">
      <c r="A19" s="23"/>
      <c r="B19" s="22"/>
      <c r="C19" s="22"/>
    </row>
    <row r="20" spans="1:3" ht="15.75" x14ac:dyDescent="0.25">
      <c r="A20" s="23"/>
      <c r="B20" s="22"/>
      <c r="C20" s="22"/>
    </row>
    <row r="21" spans="1:3" ht="15.75" x14ac:dyDescent="0.25">
      <c r="A21" s="23"/>
      <c r="B21" s="22"/>
      <c r="C21" s="22"/>
    </row>
    <row r="22" spans="1:3" ht="15.75" x14ac:dyDescent="0.25">
      <c r="A22" s="23"/>
      <c r="B22" s="22"/>
      <c r="C22" s="22"/>
    </row>
    <row r="23" spans="1:3" ht="15.75" x14ac:dyDescent="0.25">
      <c r="A23" s="23"/>
      <c r="B23" s="22"/>
      <c r="C23" s="22"/>
    </row>
    <row r="24" spans="1:3" ht="15.75" x14ac:dyDescent="0.25">
      <c r="A24" s="23"/>
      <c r="B24" s="22"/>
      <c r="C24" s="22"/>
    </row>
    <row r="25" spans="1:3" ht="15.75" x14ac:dyDescent="0.25">
      <c r="A25" s="23"/>
      <c r="B25" s="22"/>
      <c r="C25" s="22"/>
    </row>
    <row r="26" spans="1:3" ht="15.75" x14ac:dyDescent="0.25">
      <c r="A26" s="23"/>
      <c r="B26" s="22"/>
      <c r="C26" s="22"/>
    </row>
  </sheetData>
  <sheetProtection password="EC3F" sheet="1" objects="1" scenarios="1"/>
  <mergeCells count="2">
    <mergeCell ref="A2:C2"/>
    <mergeCell ref="A4:C4"/>
  </mergeCells>
  <dataValidations count="10">
    <dataValidation type="list" allowBlank="1" showInputMessage="1" showErrorMessage="1" sqref="C7">
      <formula1>"revisement,revision,revisation,revise,"</formula1>
    </dataValidation>
    <dataValidation type="list" allowBlank="1" showInputMessage="1" showErrorMessage="1" sqref="C8">
      <formula1>"infectful,infected,infectionate,infectious,"</formula1>
    </dataValidation>
    <dataValidation type="list" allowBlank="1" showInputMessage="1" showErrorMessage="1" sqref="C9">
      <formula1>"broad,brodinate,brodify,broaden,"</formula1>
    </dataValidation>
    <dataValidation type="list" allowBlank="1" showInputMessage="1" showErrorMessage="1" sqref="C10">
      <formula1>"inconvenient,imconvenient,illconvenient,disconvenient,"</formula1>
    </dataValidation>
    <dataValidation type="list" allowBlank="1" showInputMessage="1" showErrorMessage="1" sqref="C11">
      <formula1>"suspect,suspectence,suspicion,suspectness,"</formula1>
    </dataValidation>
    <dataValidation type="list" allowBlank="1" showInputMessage="1" showErrorMessage="1" sqref="C12">
      <formula1>"greets,greetings,greetnesses,greetance,"</formula1>
    </dataValidation>
    <dataValidation type="list" allowBlank="1" showInputMessage="1" showErrorMessage="1" sqref="C14">
      <formula1>"loose,loosen,looser,lose,"</formula1>
    </dataValidation>
    <dataValidation type="list" allowBlank="1" showInputMessage="1" showErrorMessage="1" sqref="C13">
      <formula1>"economicable,economical,economizing,economically,"</formula1>
    </dataValidation>
    <dataValidation type="list" allowBlank="1" showInputMessage="1" showErrorMessage="1" sqref="C15">
      <formula1>"quicklied,quicked,quickened,quickered,"</formula1>
    </dataValidation>
    <dataValidation type="list" allowBlank="1" showInputMessage="1" showErrorMessage="1" sqref="C16">
      <formula1>"unstandard,instandard,non-standard,imstandard,"</formula1>
    </dataValidation>
  </dataValidations>
  <pageMargins left="0.7" right="0.7" top="0.75" bottom="0.75" header="0.3" footer="0.3"/>
  <pageSetup paperSize="9"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9"/>
  <sheetViews>
    <sheetView workbookViewId="0">
      <selection activeCell="B36" sqref="B36"/>
    </sheetView>
  </sheetViews>
  <sheetFormatPr defaultRowHeight="15" x14ac:dyDescent="0.25"/>
  <cols>
    <col min="2" max="2" width="71.5703125" customWidth="1"/>
    <col min="3" max="3" width="15.140625" customWidth="1"/>
    <col min="4" max="4" width="16.85546875" customWidth="1"/>
  </cols>
  <sheetData>
    <row r="5" spans="1:4" ht="18.75" hidden="1" x14ac:dyDescent="0.25">
      <c r="A5" s="25" t="s">
        <v>24</v>
      </c>
      <c r="B5" s="26" t="s">
        <v>26</v>
      </c>
      <c r="C5" s="33" t="s">
        <v>36</v>
      </c>
      <c r="D5" s="34" t="s">
        <v>37</v>
      </c>
    </row>
    <row r="6" spans="1:4" ht="18.75" hidden="1" x14ac:dyDescent="0.3">
      <c r="A6" s="29">
        <v>1</v>
      </c>
      <c r="B6" s="31" t="s">
        <v>27</v>
      </c>
      <c r="C6" s="37">
        <f>'Тест 2'!C7</f>
        <v>0</v>
      </c>
      <c r="D6" s="35" t="str">
        <f>IF(C6="revision","right","wrong")</f>
        <v>wrong</v>
      </c>
    </row>
    <row r="7" spans="1:4" ht="18.75" hidden="1" x14ac:dyDescent="0.3">
      <c r="A7" s="29">
        <v>2</v>
      </c>
      <c r="B7" s="31" t="s">
        <v>42</v>
      </c>
      <c r="C7" s="37">
        <f>'Тест 2'!C8</f>
        <v>0</v>
      </c>
      <c r="D7" s="35" t="str">
        <f>IF(C7="infectious","right","wrong")</f>
        <v>wrong</v>
      </c>
    </row>
    <row r="8" spans="1:4" ht="18.75" hidden="1" x14ac:dyDescent="0.3">
      <c r="A8" s="29">
        <v>3</v>
      </c>
      <c r="B8" s="31" t="s">
        <v>28</v>
      </c>
      <c r="C8" s="37">
        <f>'Тест 2'!C9</f>
        <v>0</v>
      </c>
      <c r="D8" s="35" t="str">
        <f>IF(C8="broaden","right","wrong")</f>
        <v>wrong</v>
      </c>
    </row>
    <row r="9" spans="1:4" ht="18.75" hidden="1" x14ac:dyDescent="0.3">
      <c r="A9" s="29">
        <v>4</v>
      </c>
      <c r="B9" s="31" t="s">
        <v>29</v>
      </c>
      <c r="C9" s="37">
        <f>'Тест 2'!C10</f>
        <v>0</v>
      </c>
      <c r="D9" s="35" t="str">
        <f>IF(C9="inconvenient","right","wrong")</f>
        <v>wrong</v>
      </c>
    </row>
    <row r="10" spans="1:4" ht="18.75" hidden="1" x14ac:dyDescent="0.3">
      <c r="A10" s="29">
        <v>5</v>
      </c>
      <c r="B10" s="31" t="s">
        <v>30</v>
      </c>
      <c r="C10" s="37">
        <f>'Тест 2'!C11</f>
        <v>0</v>
      </c>
      <c r="D10" s="35" t="str">
        <f>IF(C10="suspicion","right","wrong")</f>
        <v>wrong</v>
      </c>
    </row>
    <row r="11" spans="1:4" ht="18.75" hidden="1" x14ac:dyDescent="0.3">
      <c r="A11" s="29">
        <v>6</v>
      </c>
      <c r="B11" s="31" t="s">
        <v>31</v>
      </c>
      <c r="C11" s="37">
        <f>'Тест 2'!C12</f>
        <v>0</v>
      </c>
      <c r="D11" s="35" t="str">
        <f>IF(C11="greetings","right","wrong")</f>
        <v>wrong</v>
      </c>
    </row>
    <row r="12" spans="1:4" ht="18.75" hidden="1" x14ac:dyDescent="0.3">
      <c r="A12" s="29">
        <v>7</v>
      </c>
      <c r="B12" s="31" t="s">
        <v>33</v>
      </c>
      <c r="C12" s="37">
        <f>'Тест 2'!C13</f>
        <v>0</v>
      </c>
      <c r="D12" s="35" t="str">
        <f>IF(C12="economical","right","wrong")</f>
        <v>wrong</v>
      </c>
    </row>
    <row r="13" spans="1:4" ht="18.75" hidden="1" x14ac:dyDescent="0.3">
      <c r="A13" s="29">
        <v>8</v>
      </c>
      <c r="B13" s="31" t="s">
        <v>32</v>
      </c>
      <c r="C13" s="37">
        <f>'Тест 2'!C14</f>
        <v>0</v>
      </c>
      <c r="D13" s="35" t="str">
        <f>IF(C13="loosen","right","wrong")</f>
        <v>wrong</v>
      </c>
    </row>
    <row r="14" spans="1:4" ht="18.75" hidden="1" x14ac:dyDescent="0.3">
      <c r="A14" s="29">
        <v>9</v>
      </c>
      <c r="B14" s="31" t="s">
        <v>34</v>
      </c>
      <c r="C14" s="37">
        <f>'Тест 2'!C15</f>
        <v>0</v>
      </c>
      <c r="D14" s="35" t="str">
        <f>IF(C14="quickened","right","wrong")</f>
        <v>wrong</v>
      </c>
    </row>
    <row r="15" spans="1:4" ht="19.5" hidden="1" thickBot="1" x14ac:dyDescent="0.35">
      <c r="A15" s="30">
        <v>10</v>
      </c>
      <c r="B15" s="32" t="s">
        <v>35</v>
      </c>
      <c r="C15" s="37">
        <f>'Тест 2'!C16</f>
        <v>0</v>
      </c>
      <c r="D15" s="36" t="str">
        <f>IF(C15="non-standard","right","wrong")</f>
        <v>wrong</v>
      </c>
    </row>
    <row r="17" spans="2:3" ht="18.75" x14ac:dyDescent="0.3">
      <c r="B17" s="38" t="s">
        <v>38</v>
      </c>
      <c r="C17" s="39">
        <f>COUNTIF(D6:D15,"right")</f>
        <v>0</v>
      </c>
    </row>
    <row r="18" spans="2:3" ht="18.75" x14ac:dyDescent="0.3">
      <c r="B18" s="38" t="s">
        <v>39</v>
      </c>
      <c r="C18" s="39">
        <f>COUNTIF(D6:D15,"wrong")</f>
        <v>10</v>
      </c>
    </row>
    <row r="19" spans="2:3" ht="21" x14ac:dyDescent="0.35">
      <c r="B19" s="40" t="s">
        <v>19</v>
      </c>
      <c r="C19" s="41">
        <f>IF(C17=10,5,IF(C17&gt;=8,4,IF(C17&gt;=5,3,IF(C17&lt;5,2))))</f>
        <v>2</v>
      </c>
    </row>
  </sheetData>
  <sheetProtection password="EC3F" sheet="1" objects="1" scenarios="1"/>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workbookViewId="0">
      <selection activeCell="C7" sqref="C7"/>
    </sheetView>
  </sheetViews>
  <sheetFormatPr defaultRowHeight="15" x14ac:dyDescent="0.25"/>
  <cols>
    <col min="1" max="1" width="8.7109375" customWidth="1"/>
    <col min="2" max="2" width="88.28515625" customWidth="1"/>
    <col min="3" max="3" width="24.5703125" customWidth="1"/>
  </cols>
  <sheetData>
    <row r="1" spans="1:8" ht="21" x14ac:dyDescent="0.25">
      <c r="A1" s="100" t="s">
        <v>41</v>
      </c>
      <c r="B1" s="100"/>
      <c r="C1" s="100"/>
      <c r="D1" s="42"/>
      <c r="E1" s="42"/>
      <c r="F1" s="42"/>
      <c r="G1" s="42"/>
      <c r="H1" s="42"/>
    </row>
    <row r="2" spans="1:8" x14ac:dyDescent="0.25">
      <c r="A2" s="24" t="s">
        <v>22</v>
      </c>
    </row>
    <row r="3" spans="1:8" ht="18.75" x14ac:dyDescent="0.25">
      <c r="A3" s="101" t="s">
        <v>23</v>
      </c>
      <c r="B3" s="101"/>
      <c r="C3" s="101"/>
    </row>
    <row r="5" spans="1:8" ht="15.75" thickBot="1" x14ac:dyDescent="0.3"/>
    <row r="6" spans="1:8" ht="18.75" x14ac:dyDescent="0.25">
      <c r="A6" s="70" t="s">
        <v>24</v>
      </c>
      <c r="B6" s="71" t="s">
        <v>26</v>
      </c>
      <c r="C6" s="67" t="s">
        <v>25</v>
      </c>
    </row>
    <row r="7" spans="1:8" ht="18.75" x14ac:dyDescent="0.3">
      <c r="A7" s="72">
        <v>1</v>
      </c>
      <c r="B7" s="73" t="s">
        <v>43</v>
      </c>
      <c r="C7" s="68"/>
    </row>
    <row r="8" spans="1:8" ht="18.75" x14ac:dyDescent="0.3">
      <c r="A8" s="72">
        <v>2</v>
      </c>
      <c r="B8" s="73" t="s">
        <v>44</v>
      </c>
      <c r="C8" s="68"/>
    </row>
    <row r="9" spans="1:8" ht="18.75" x14ac:dyDescent="0.3">
      <c r="A9" s="72">
        <v>3</v>
      </c>
      <c r="B9" s="73" t="s">
        <v>45</v>
      </c>
      <c r="C9" s="68"/>
    </row>
    <row r="10" spans="1:8" ht="18.75" x14ac:dyDescent="0.3">
      <c r="A10" s="72">
        <v>4</v>
      </c>
      <c r="B10" s="73" t="s">
        <v>52</v>
      </c>
      <c r="C10" s="68"/>
    </row>
    <row r="11" spans="1:8" ht="18.75" x14ac:dyDescent="0.3">
      <c r="A11" s="72">
        <v>5</v>
      </c>
      <c r="B11" s="73" t="s">
        <v>46</v>
      </c>
      <c r="C11" s="68"/>
    </row>
    <row r="12" spans="1:8" ht="18.75" x14ac:dyDescent="0.3">
      <c r="A12" s="72">
        <v>6</v>
      </c>
      <c r="B12" s="73" t="s">
        <v>47</v>
      </c>
      <c r="C12" s="68"/>
    </row>
    <row r="13" spans="1:8" ht="18.75" x14ac:dyDescent="0.3">
      <c r="A13" s="72">
        <v>7</v>
      </c>
      <c r="B13" s="73" t="s">
        <v>48</v>
      </c>
      <c r="C13" s="68"/>
    </row>
    <row r="14" spans="1:8" ht="18.75" x14ac:dyDescent="0.3">
      <c r="A14" s="72">
        <v>8</v>
      </c>
      <c r="B14" s="73" t="s">
        <v>49</v>
      </c>
      <c r="C14" s="68"/>
    </row>
    <row r="15" spans="1:8" ht="18.75" x14ac:dyDescent="0.3">
      <c r="A15" s="72">
        <v>9</v>
      </c>
      <c r="B15" s="73" t="s">
        <v>50</v>
      </c>
      <c r="C15" s="68"/>
    </row>
    <row r="16" spans="1:8" ht="19.5" thickBot="1" x14ac:dyDescent="0.35">
      <c r="A16" s="74">
        <v>10</v>
      </c>
      <c r="B16" s="75" t="s">
        <v>51</v>
      </c>
      <c r="C16" s="69"/>
    </row>
  </sheetData>
  <sheetProtection password="EC3F" sheet="1" objects="1" scenarios="1"/>
  <mergeCells count="2">
    <mergeCell ref="A1:C1"/>
    <mergeCell ref="A3:C3"/>
  </mergeCells>
  <dataValidations count="10">
    <dataValidation type="list" allowBlank="1" showInputMessage="1" showErrorMessage="1" sqref="C7">
      <formula1>"reach,come,arrive,achive,"</formula1>
    </dataValidation>
    <dataValidation type="list" allowBlank="1" showInputMessage="1" showErrorMessage="1" sqref="C8">
      <formula1>"despite,even though,even so,in spite of,"</formula1>
    </dataValidation>
    <dataValidation type="list" allowBlank="1" showInputMessage="1" showErrorMessage="1" sqref="C9">
      <formula1>"educating,training,teaching,preparing,"</formula1>
    </dataValidation>
    <dataValidation type="list" allowBlank="1" showInputMessage="1" showErrorMessage="1" sqref="C10">
      <formula1>"notice,point out,pay attention,draw your attention,"</formula1>
    </dataValidation>
    <dataValidation type="list" allowBlank="1" showInputMessage="1" showErrorMessage="1" sqref="C11">
      <formula1>"chose,decided,selected,elected,"</formula1>
    </dataValidation>
    <dataValidation type="list" allowBlank="1" showInputMessage="1" showErrorMessage="1" sqref="C12">
      <formula1>"speak,say,tell,talk,"</formula1>
    </dataValidation>
    <dataValidation type="list" allowBlank="1" showInputMessage="1" showErrorMessage="1" sqref="C13">
      <formula1>"remember,recognize,remind,recall,"</formula1>
    </dataValidation>
    <dataValidation type="list" allowBlank="1" showInputMessage="1" showErrorMessage="1" sqref="C14">
      <formula1>"economize,keep,save,spare,"</formula1>
    </dataValidation>
    <dataValidation type="list" allowBlank="1" showInputMessage="1" showErrorMessage="1" sqref="C15">
      <formula1>"force,power,strength,influence,"</formula1>
    </dataValidation>
    <dataValidation type="list" allowBlank="1" showInputMessage="1" showErrorMessage="1" sqref="C16">
      <formula1>"taken,done,made,undertaken,"</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7"/>
  <sheetViews>
    <sheetView workbookViewId="0">
      <selection activeCell="B17" sqref="B17"/>
    </sheetView>
  </sheetViews>
  <sheetFormatPr defaultRowHeight="15" x14ac:dyDescent="0.25"/>
  <cols>
    <col min="2" max="2" width="71.5703125" customWidth="1"/>
    <col min="3" max="3" width="15.140625" customWidth="1"/>
    <col min="4" max="4" width="14.5703125" customWidth="1"/>
  </cols>
  <sheetData>
    <row r="3" spans="1:4" ht="15.75" hidden="1" x14ac:dyDescent="0.25">
      <c r="A3" s="44" t="s">
        <v>24</v>
      </c>
      <c r="B3" s="33" t="s">
        <v>26</v>
      </c>
      <c r="C3" s="33" t="s">
        <v>25</v>
      </c>
      <c r="D3" s="34" t="s">
        <v>53</v>
      </c>
    </row>
    <row r="4" spans="1:4" hidden="1" x14ac:dyDescent="0.25">
      <c r="A4" s="45">
        <v>1</v>
      </c>
      <c r="B4" s="47" t="s">
        <v>43</v>
      </c>
      <c r="C4" s="37">
        <f>'Тест 3'!C7</f>
        <v>0</v>
      </c>
      <c r="D4" s="49" t="str">
        <f>IF(C4="reach","right","wrong")</f>
        <v>wrong</v>
      </c>
    </row>
    <row r="5" spans="1:4" hidden="1" x14ac:dyDescent="0.25">
      <c r="A5" s="45">
        <v>2</v>
      </c>
      <c r="B5" s="47" t="s">
        <v>44</v>
      </c>
      <c r="C5" s="37">
        <f>'Тест 3'!C8</f>
        <v>0</v>
      </c>
      <c r="D5" s="49" t="str">
        <f>IF(C5="even though","right","wrong")</f>
        <v>wrong</v>
      </c>
    </row>
    <row r="6" spans="1:4" hidden="1" x14ac:dyDescent="0.25">
      <c r="A6" s="45">
        <v>3</v>
      </c>
      <c r="B6" s="47" t="s">
        <v>45</v>
      </c>
      <c r="C6" s="37">
        <f>'Тест 3'!C9</f>
        <v>0</v>
      </c>
      <c r="D6" s="49" t="str">
        <f>IF(C6="training","right","wrong")</f>
        <v>wrong</v>
      </c>
    </row>
    <row r="7" spans="1:4" hidden="1" x14ac:dyDescent="0.25">
      <c r="A7" s="45">
        <v>4</v>
      </c>
      <c r="B7" s="47" t="s">
        <v>52</v>
      </c>
      <c r="C7" s="37">
        <f>'Тест 3'!C10</f>
        <v>0</v>
      </c>
      <c r="D7" s="49" t="str">
        <f>IF(C7="point out","right","wrong")</f>
        <v>wrong</v>
      </c>
    </row>
    <row r="8" spans="1:4" hidden="1" x14ac:dyDescent="0.25">
      <c r="A8" s="45">
        <v>5</v>
      </c>
      <c r="B8" s="47" t="s">
        <v>46</v>
      </c>
      <c r="C8" s="37">
        <f>'Тест 3'!C11</f>
        <v>0</v>
      </c>
      <c r="D8" s="49" t="str">
        <f>IF(C8="selected","right","wrong")</f>
        <v>wrong</v>
      </c>
    </row>
    <row r="9" spans="1:4" hidden="1" x14ac:dyDescent="0.25">
      <c r="A9" s="45">
        <v>6</v>
      </c>
      <c r="B9" s="47" t="s">
        <v>47</v>
      </c>
      <c r="C9" s="37">
        <f>'Тест 3'!C12</f>
        <v>0</v>
      </c>
      <c r="D9" s="49" t="str">
        <f>IF(C9="talk","right","wrong")</f>
        <v>wrong</v>
      </c>
    </row>
    <row r="10" spans="1:4" hidden="1" x14ac:dyDescent="0.25">
      <c r="A10" s="45">
        <v>7</v>
      </c>
      <c r="B10" s="47" t="s">
        <v>48</v>
      </c>
      <c r="C10" s="37">
        <f>'Тест 3'!C13</f>
        <v>0</v>
      </c>
      <c r="D10" s="49" t="str">
        <f>IF(C10="remember","right","wrong")</f>
        <v>wrong</v>
      </c>
    </row>
    <row r="11" spans="1:4" hidden="1" x14ac:dyDescent="0.25">
      <c r="A11" s="45">
        <v>8</v>
      </c>
      <c r="B11" s="47" t="s">
        <v>49</v>
      </c>
      <c r="C11" s="37">
        <f>'Тест 3'!C14</f>
        <v>0</v>
      </c>
      <c r="D11" s="49" t="str">
        <f>IF(C11="save","right","wrong")</f>
        <v>wrong</v>
      </c>
    </row>
    <row r="12" spans="1:4" hidden="1" x14ac:dyDescent="0.25">
      <c r="A12" s="45">
        <v>9</v>
      </c>
      <c r="B12" s="47" t="s">
        <v>50</v>
      </c>
      <c r="C12" s="37">
        <f>'Тест 3'!C15</f>
        <v>0</v>
      </c>
      <c r="D12" s="49" t="str">
        <f>IF(C12="power","right","wrong")</f>
        <v>wrong</v>
      </c>
    </row>
    <row r="13" spans="1:4" ht="15.75" hidden="1" thickBot="1" x14ac:dyDescent="0.3">
      <c r="A13" s="46">
        <v>10</v>
      </c>
      <c r="B13" s="48" t="s">
        <v>51</v>
      </c>
      <c r="C13" s="37">
        <f>'Тест 3'!C16</f>
        <v>0</v>
      </c>
      <c r="D13" s="49" t="str">
        <f>IF(C13="made","right","wrong")</f>
        <v>wrong</v>
      </c>
    </row>
    <row r="14" spans="1:4" ht="15.75" thickBot="1" x14ac:dyDescent="0.3"/>
    <row r="15" spans="1:4" ht="18.75" x14ac:dyDescent="0.3">
      <c r="B15" s="50" t="s">
        <v>38</v>
      </c>
      <c r="C15" s="54">
        <f>COUNTIF(D4:D13,"right")</f>
        <v>0</v>
      </c>
    </row>
    <row r="16" spans="1:4" ht="18.75" x14ac:dyDescent="0.3">
      <c r="B16" s="51" t="s">
        <v>39</v>
      </c>
      <c r="C16" s="55">
        <f>COUNTIF(D4:D13,"wrong")</f>
        <v>10</v>
      </c>
    </row>
    <row r="17" spans="2:3" ht="19.5" thickBot="1" x14ac:dyDescent="0.35">
      <c r="B17" s="52" t="s">
        <v>19</v>
      </c>
      <c r="C17" s="53">
        <f>IF(C15=10,5,IF(C15&gt;=8,4,IF(C15&gt;=5,3,IF(C15&lt;5,2))))</f>
        <v>2</v>
      </c>
    </row>
  </sheetData>
  <sheetProtection password="EC3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НАЧАЛО</vt:lpstr>
      <vt:lpstr>Тест 1</vt:lpstr>
      <vt:lpstr>Тест 2</vt:lpstr>
      <vt:lpstr>Оценка теста 2</vt:lpstr>
      <vt:lpstr>Тест 3</vt:lpstr>
      <vt:lpstr>Оценка Теста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2015-07-08T22:13:46Z</dcterms:modified>
</cp:coreProperties>
</file>